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wnasser\Desktop\رئيسة القسم\طاقة وصناعة\New folder\"/>
    </mc:Choice>
  </mc:AlternateContent>
  <xr:revisionPtr revIDLastSave="0" documentId="13_ncr:1_{11266A9E-72EF-4650-BE6A-4583AE0EC275}" xr6:coauthVersionLast="41" xr6:coauthVersionMax="47" xr10:uidLastSave="{00000000-0000-0000-0000-000000000000}"/>
  <bookViews>
    <workbookView xWindow="-120" yWindow="-120" windowWidth="29040" windowHeight="15840" activeTab="1" xr2:uid="{00000000-000D-0000-FFFF-FFFF00000000}"/>
  </bookViews>
  <sheets>
    <sheet name="Cover" sheetId="50" r:id="rId1"/>
    <sheet name="First " sheetId="2" r:id="rId2"/>
    <sheet name="Preface " sheetId="3" r:id="rId3"/>
    <sheet name="Index" sheetId="4" r:id="rId4"/>
    <sheet name="Introduction" sheetId="5" r:id="rId5"/>
    <sheet name="Data " sheetId="6" r:id="rId6"/>
    <sheet name="Concepts  " sheetId="48" r:id="rId7"/>
    <sheet name="CH1" sheetId="8" r:id="rId8"/>
    <sheet name="1" sheetId="31" r:id="rId9"/>
    <sheet name="CH2" sheetId="10" r:id="rId10"/>
    <sheet name="2 " sheetId="32" r:id="rId11"/>
    <sheet name="3 " sheetId="38" r:id="rId12"/>
    <sheet name="4 " sheetId="39" r:id="rId13"/>
    <sheet name="5 " sheetId="35" r:id="rId14"/>
    <sheet name="6" sheetId="36" r:id="rId15"/>
    <sheet name="CH3" sheetId="16" r:id="rId16"/>
    <sheet name="7" sheetId="17" r:id="rId17"/>
    <sheet name="8" sheetId="18" r:id="rId18"/>
    <sheet name="9" sheetId="19" r:id="rId19"/>
    <sheet name="10" sheetId="20" r:id="rId20"/>
    <sheet name="11 " sheetId="45" r:id="rId21"/>
    <sheet name="CH4" sheetId="22" r:id="rId22"/>
    <sheet name="12" sheetId="23" r:id="rId23"/>
    <sheet name="13" sheetId="24" r:id="rId24"/>
    <sheet name="14" sheetId="25" r:id="rId25"/>
    <sheet name="15" sheetId="26" r:id="rId26"/>
    <sheet name="16" sheetId="27" r:id="rId27"/>
    <sheet name="17" sheetId="28" r:id="rId28"/>
    <sheet name="18 " sheetId="44" r:id="rId29"/>
  </sheets>
  <definedNames>
    <definedName name="_xlnm._FilterDatabase" localSheetId="19" hidden="1">'10'!$A$1:$A$19</definedName>
    <definedName name="_xlnm._FilterDatabase" localSheetId="22" hidden="1">'12'!$A$1:$A$18</definedName>
    <definedName name="_xlnm._FilterDatabase" localSheetId="23" hidden="1">'13'!$A$1:$A$19</definedName>
    <definedName name="_xlnm._FilterDatabase" localSheetId="25" hidden="1">'15'!$A$1:$A$15</definedName>
    <definedName name="_xlnm._FilterDatabase" localSheetId="26" hidden="1">'16'!$A$2:$A$15</definedName>
    <definedName name="_xlnm._FilterDatabase" localSheetId="27" hidden="1">'17'!$A$2:$A$18</definedName>
    <definedName name="_xlnm._FilterDatabase" localSheetId="10" hidden="1">'2 '!$A$1:$A$10</definedName>
    <definedName name="_xlnm._FilterDatabase" localSheetId="11" hidden="1">'3 '!$A$1:$A$27</definedName>
    <definedName name="_xlnm._FilterDatabase" localSheetId="12" hidden="1">'4 '!$A$1:$A$20</definedName>
    <definedName name="_xlnm._FilterDatabase" localSheetId="13" hidden="1">'5 '!$A$1:$A$23</definedName>
    <definedName name="_xlnm._FilterDatabase" localSheetId="16" hidden="1">'7'!$A$1:$A$87</definedName>
    <definedName name="_xlnm._FilterDatabase" localSheetId="17" hidden="1">'8'!$A$1:$A$15</definedName>
    <definedName name="_xlnm._FilterDatabase" localSheetId="18" hidden="1">'9'!$A$1:$A$15</definedName>
    <definedName name="_xlnm.Print_Area" localSheetId="8">'1'!$B$1:$K$103</definedName>
    <definedName name="_xlnm.Print_Area" localSheetId="19">'10'!$A$1:$M$101</definedName>
    <definedName name="_xlnm.Print_Area" localSheetId="20">'11 '!$A$1:$K$102</definedName>
    <definedName name="_xlnm.Print_Area" localSheetId="22">'12'!$A$1:$M$102</definedName>
    <definedName name="_xlnm.Print_Area" localSheetId="23">'13'!$A$1:$J$102</definedName>
    <definedName name="_xlnm.Print_Area" localSheetId="25">'15'!$A$1:$M$99</definedName>
    <definedName name="_xlnm.Print_Area" localSheetId="26">'16'!$A$1:$N$99</definedName>
    <definedName name="_xlnm.Print_Area" localSheetId="27">'17'!$A$1:$M$102</definedName>
    <definedName name="_xlnm.Print_Area" localSheetId="28">'18 '!$A$1:$K$103</definedName>
    <definedName name="_xlnm.Print_Area" localSheetId="10">'2 '!$A$1:$J$40</definedName>
    <definedName name="_xlnm.Print_Area" localSheetId="11">'3 '!$A$1:$M$37</definedName>
    <definedName name="_xlnm.Print_Area" localSheetId="12">'4 '!$A$1:$N$37</definedName>
    <definedName name="_xlnm.Print_Area" localSheetId="13">'5 '!$A$1:$M$40</definedName>
    <definedName name="_xlnm.Print_Area" localSheetId="16">'7'!$A$1:$J$101</definedName>
    <definedName name="_xlnm.Print_Area" localSheetId="17">'8'!$A$1:$M$98</definedName>
    <definedName name="_xlnm.Print_Area" localSheetId="18">'9'!$A$1:$N$98</definedName>
    <definedName name="_xlnm.Print_Area" localSheetId="7">'CH1'!$A$1:$A$22</definedName>
    <definedName name="_xlnm.Print_Area" localSheetId="9">'CH2'!$A$1:$A$39</definedName>
    <definedName name="_xlnm.Print_Area" localSheetId="15">'CH3'!$A$1:$A$46</definedName>
    <definedName name="_xlnm.Print_Area" localSheetId="21">'CH4'!$A$1:$A$34</definedName>
    <definedName name="_xlnm.Print_Area" localSheetId="6">'Concepts  '!$A$1:$E$83</definedName>
    <definedName name="_xlnm.Print_Area" localSheetId="0">Cover!$A$2:$J$33</definedName>
    <definedName name="_xlnm.Print_Area" localSheetId="5">'Data '!$A$1:$E$9</definedName>
    <definedName name="_xlnm.Print_Area" localSheetId="1">'First '!$A$1:$D$41</definedName>
    <definedName name="_xlnm.Print_Area" localSheetId="3">Index!$A$1:$E$31</definedName>
    <definedName name="_xlnm.Print_Area" localSheetId="4">Introduction!$A$1:$E$17</definedName>
    <definedName name="_xlnm.Print_Area" localSheetId="2">'Preface '!$A$1:$E$14</definedName>
    <definedName name="_xlnm.Print_Titles" localSheetId="8">'1'!$1:$11</definedName>
    <definedName name="_xlnm.Print_Titles" localSheetId="19">'10'!$1:$10</definedName>
    <definedName name="_xlnm.Print_Titles" localSheetId="20">'11 '!$1:$10</definedName>
    <definedName name="_xlnm.Print_Titles" localSheetId="22">'12'!$2:$10</definedName>
    <definedName name="_xlnm.Print_Titles" localSheetId="23">'13'!$1:$10</definedName>
    <definedName name="_xlnm.Print_Titles" localSheetId="25">'15'!$1:$7</definedName>
    <definedName name="_xlnm.Print_Titles" localSheetId="26">'16'!$1:$7</definedName>
    <definedName name="_xlnm.Print_Titles" localSheetId="27">'17'!$2:$10</definedName>
    <definedName name="_xlnm.Print_Titles" localSheetId="28">'18 '!$1:$10</definedName>
    <definedName name="_xlnm.Print_Titles" localSheetId="10">'2 '!$1:$10</definedName>
    <definedName name="_xlnm.Print_Titles" localSheetId="11">'3 '!$1:$7</definedName>
    <definedName name="_xlnm.Print_Titles" localSheetId="12">'4 '!$1:$7</definedName>
    <definedName name="_xlnm.Print_Titles" localSheetId="13">'5 '!$1:$10</definedName>
    <definedName name="_xlnm.Print_Titles" localSheetId="14">'6'!$1:$10</definedName>
    <definedName name="_xlnm.Print_Titles" localSheetId="16">'7'!$1:$10</definedName>
    <definedName name="_xlnm.Print_Titles" localSheetId="17">'8'!$2:$7</definedName>
    <definedName name="_xlnm.Print_Titles" localSheetId="18">'9'!$1:$7</definedName>
    <definedName name="_xlnm.Print_Titles" localSheetId="6">'Concepts  '!$1:$1</definedName>
    <definedName name="_xlnm.Print_Titles" localSheetId="5">'Data '!$1:$1</definedName>
    <definedName name="_xlnm.Print_Titles" localSheetId="3">Index!$1:$4</definedName>
    <definedName name="_xlnm.Print_Titles" localSheetId="4">Introduction!$1:$1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19" l="1"/>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8" i="19"/>
  <c r="F101" i="17"/>
  <c r="C101" i="17"/>
  <c r="C9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60" i="18"/>
  <c r="C61" i="18"/>
  <c r="C62" i="18"/>
  <c r="C63" i="18"/>
  <c r="C64" i="18"/>
  <c r="C65" i="18"/>
  <c r="C66" i="18"/>
  <c r="C67" i="18"/>
  <c r="C68" i="18"/>
  <c r="C69" i="18"/>
  <c r="C70" i="18"/>
  <c r="C71" i="18"/>
  <c r="C72" i="18"/>
  <c r="C73" i="18"/>
  <c r="C74" i="18"/>
  <c r="C75" i="18"/>
  <c r="C76" i="18"/>
  <c r="C77" i="18"/>
  <c r="C78" i="18"/>
  <c r="C79" i="18"/>
  <c r="C80" i="18"/>
  <c r="C81" i="18"/>
  <c r="C82" i="18"/>
  <c r="C83" i="18"/>
  <c r="C84" i="18"/>
  <c r="C85" i="18"/>
  <c r="C86" i="18"/>
  <c r="C87" i="18"/>
  <c r="C88" i="18"/>
  <c r="C89" i="18"/>
  <c r="C90" i="18"/>
  <c r="C91" i="18"/>
  <c r="C92" i="18"/>
  <c r="C93" i="18"/>
  <c r="C94" i="18"/>
  <c r="C95" i="18"/>
  <c r="C96" i="18"/>
  <c r="C97" i="18"/>
  <c r="C8" i="18"/>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97" i="17"/>
  <c r="C98" i="17"/>
  <c r="C99" i="17"/>
  <c r="C100" i="17"/>
  <c r="C11" i="17"/>
  <c r="F12" i="17"/>
  <c r="F13" i="17"/>
  <c r="F14" i="17"/>
  <c r="F15"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F60" i="17"/>
  <c r="F61" i="17"/>
  <c r="F62" i="17"/>
  <c r="F63" i="17"/>
  <c r="F64" i="17"/>
  <c r="F65" i="17"/>
  <c r="F66" i="17"/>
  <c r="F67" i="17"/>
  <c r="F68" i="17"/>
  <c r="F69" i="17"/>
  <c r="F70" i="17"/>
  <c r="F71" i="17"/>
  <c r="F72" i="17"/>
  <c r="F73" i="17"/>
  <c r="F74" i="17"/>
  <c r="F75" i="17"/>
  <c r="F76" i="17"/>
  <c r="F77" i="17"/>
  <c r="F78" i="17"/>
  <c r="F79" i="17"/>
  <c r="F80" i="17"/>
  <c r="F81" i="17"/>
  <c r="F82" i="17"/>
  <c r="F83" i="17"/>
  <c r="F84" i="17"/>
  <c r="F85" i="17"/>
  <c r="F86" i="17"/>
  <c r="F87" i="17"/>
  <c r="F88" i="17"/>
  <c r="F89" i="17"/>
  <c r="F90" i="17"/>
  <c r="F91" i="17"/>
  <c r="F92" i="17"/>
  <c r="F93" i="17"/>
  <c r="F94" i="17"/>
  <c r="F95" i="17"/>
  <c r="F96" i="17"/>
  <c r="F97" i="17"/>
  <c r="F98" i="17"/>
  <c r="F99" i="17"/>
  <c r="F100" i="17"/>
  <c r="F11" i="17"/>
  <c r="C22" i="24" l="1"/>
  <c r="F22" i="24"/>
  <c r="I57" i="23"/>
  <c r="I45" i="23"/>
  <c r="I37" i="23"/>
  <c r="I33" i="23"/>
  <c r="I20" i="23"/>
  <c r="I15" i="23"/>
  <c r="D12" i="23"/>
  <c r="E12" i="23"/>
  <c r="D13" i="23"/>
  <c r="E13" i="23"/>
  <c r="C13" i="23" s="1"/>
  <c r="D14" i="23"/>
  <c r="E14" i="23"/>
  <c r="D15" i="23"/>
  <c r="E15" i="23"/>
  <c r="D16" i="23"/>
  <c r="E16" i="23"/>
  <c r="D17" i="23"/>
  <c r="E17" i="23"/>
  <c r="D18" i="23"/>
  <c r="E18" i="23"/>
  <c r="D19" i="23"/>
  <c r="E19" i="23"/>
  <c r="D20" i="23"/>
  <c r="E20" i="23"/>
  <c r="C20" i="23" s="1"/>
  <c r="D21" i="23"/>
  <c r="E21" i="23"/>
  <c r="D22" i="23"/>
  <c r="E22" i="23"/>
  <c r="D23" i="23"/>
  <c r="E23" i="23"/>
  <c r="D24" i="23"/>
  <c r="E24" i="23"/>
  <c r="C24" i="23" s="1"/>
  <c r="D25" i="23"/>
  <c r="E25" i="23"/>
  <c r="D26" i="23"/>
  <c r="E26" i="23"/>
  <c r="C26" i="23" s="1"/>
  <c r="D27" i="23"/>
  <c r="E27" i="23"/>
  <c r="D28" i="23"/>
  <c r="E28" i="23"/>
  <c r="C28" i="23" s="1"/>
  <c r="D29" i="23"/>
  <c r="E29" i="23"/>
  <c r="D30" i="23"/>
  <c r="E30" i="23"/>
  <c r="D31" i="23"/>
  <c r="E31" i="23"/>
  <c r="D32" i="23"/>
  <c r="E32" i="23"/>
  <c r="C32" i="23" s="1"/>
  <c r="D33" i="23"/>
  <c r="E33" i="23"/>
  <c r="D34" i="23"/>
  <c r="E34" i="23"/>
  <c r="C34" i="23" s="1"/>
  <c r="D35" i="23"/>
  <c r="E35" i="23"/>
  <c r="D36" i="23"/>
  <c r="E36" i="23"/>
  <c r="C36" i="23" s="1"/>
  <c r="D37" i="23"/>
  <c r="E37" i="23"/>
  <c r="D38" i="23"/>
  <c r="E38" i="23"/>
  <c r="D39" i="23"/>
  <c r="E39" i="23"/>
  <c r="D40" i="23"/>
  <c r="E40" i="23"/>
  <c r="C40" i="23" s="1"/>
  <c r="D41" i="23"/>
  <c r="E41" i="23"/>
  <c r="D42" i="23"/>
  <c r="E42" i="23"/>
  <c r="C42" i="23" s="1"/>
  <c r="D43" i="23"/>
  <c r="E43" i="23"/>
  <c r="D44" i="23"/>
  <c r="E44" i="23"/>
  <c r="D45" i="23"/>
  <c r="E45" i="23"/>
  <c r="D46" i="23"/>
  <c r="E46" i="23"/>
  <c r="D47" i="23"/>
  <c r="E47" i="23"/>
  <c r="D48" i="23"/>
  <c r="E48" i="23"/>
  <c r="D49" i="23"/>
  <c r="E49" i="23"/>
  <c r="D50" i="23"/>
  <c r="E50" i="23"/>
  <c r="D51" i="23"/>
  <c r="E51" i="23"/>
  <c r="D52" i="23"/>
  <c r="E52" i="23"/>
  <c r="D53" i="23"/>
  <c r="E53" i="23"/>
  <c r="D54" i="23"/>
  <c r="E54" i="23"/>
  <c r="D55" i="23"/>
  <c r="E55" i="23"/>
  <c r="D56" i="23"/>
  <c r="E56" i="23"/>
  <c r="D57" i="23"/>
  <c r="E57" i="23"/>
  <c r="D58" i="23"/>
  <c r="E58" i="23"/>
  <c r="C58" i="23" s="1"/>
  <c r="D59" i="23"/>
  <c r="E59" i="23"/>
  <c r="D60" i="23"/>
  <c r="E60" i="23"/>
  <c r="D61" i="23"/>
  <c r="E61" i="23"/>
  <c r="D62" i="23"/>
  <c r="E62" i="23"/>
  <c r="D63" i="23"/>
  <c r="E63" i="23"/>
  <c r="D64" i="23"/>
  <c r="E64" i="23"/>
  <c r="C64" i="23" s="1"/>
  <c r="D65" i="23"/>
  <c r="E65" i="23"/>
  <c r="D66" i="23"/>
  <c r="E66" i="23"/>
  <c r="C66" i="23" s="1"/>
  <c r="D67" i="23"/>
  <c r="E67" i="23"/>
  <c r="D68" i="23"/>
  <c r="E68" i="23"/>
  <c r="C68" i="23" s="1"/>
  <c r="D69" i="23"/>
  <c r="E69" i="23"/>
  <c r="D70" i="23"/>
  <c r="E70" i="23"/>
  <c r="D71" i="23"/>
  <c r="E71" i="23"/>
  <c r="D72" i="23"/>
  <c r="E72" i="23"/>
  <c r="D73" i="23"/>
  <c r="E73" i="23"/>
  <c r="D74" i="23"/>
  <c r="E74" i="23"/>
  <c r="D75" i="23"/>
  <c r="E75" i="23"/>
  <c r="D76" i="23"/>
  <c r="E76" i="23"/>
  <c r="C76" i="23" s="1"/>
  <c r="D77" i="23"/>
  <c r="E77" i="23"/>
  <c r="D78" i="23"/>
  <c r="E78" i="23"/>
  <c r="D79" i="23"/>
  <c r="E79" i="23"/>
  <c r="D80" i="23"/>
  <c r="E80" i="23"/>
  <c r="D81" i="23"/>
  <c r="E81" i="23"/>
  <c r="D82" i="23"/>
  <c r="E82" i="23"/>
  <c r="C82" i="23" s="1"/>
  <c r="D83" i="23"/>
  <c r="E83" i="23"/>
  <c r="D84" i="23"/>
  <c r="E84" i="23"/>
  <c r="C84" i="23" s="1"/>
  <c r="D85" i="23"/>
  <c r="E85" i="23"/>
  <c r="D86" i="23"/>
  <c r="E86" i="23"/>
  <c r="D87" i="23"/>
  <c r="E87" i="23"/>
  <c r="D88" i="23"/>
  <c r="E88" i="23"/>
  <c r="C88" i="23" s="1"/>
  <c r="D89" i="23"/>
  <c r="E89" i="23"/>
  <c r="D90" i="23"/>
  <c r="E90" i="23"/>
  <c r="D91" i="23"/>
  <c r="E91" i="23"/>
  <c r="D92" i="23"/>
  <c r="E92" i="23"/>
  <c r="C92" i="23" s="1"/>
  <c r="D93" i="23"/>
  <c r="E93" i="23"/>
  <c r="D94" i="23"/>
  <c r="E94" i="23"/>
  <c r="D95" i="23"/>
  <c r="E95" i="23"/>
  <c r="D96" i="23"/>
  <c r="E96" i="23"/>
  <c r="D97" i="23"/>
  <c r="E97" i="23"/>
  <c r="D98" i="23"/>
  <c r="E98" i="23"/>
  <c r="C98" i="23" s="1"/>
  <c r="D99" i="23"/>
  <c r="E99" i="23"/>
  <c r="D100" i="23"/>
  <c r="E100" i="23"/>
  <c r="D101" i="23"/>
  <c r="E101" i="23"/>
  <c r="D102" i="23"/>
  <c r="E102" i="23"/>
  <c r="D11" i="23"/>
  <c r="E11" i="23"/>
  <c r="F12" i="23"/>
  <c r="F13" i="23"/>
  <c r="F14" i="23"/>
  <c r="F15" i="23"/>
  <c r="F16" i="23"/>
  <c r="F17" i="23"/>
  <c r="F18" i="23"/>
  <c r="F19" i="23"/>
  <c r="F20" i="23"/>
  <c r="F21" i="23"/>
  <c r="F22" i="23"/>
  <c r="F23" i="23"/>
  <c r="F24" i="23"/>
  <c r="F25" i="23"/>
  <c r="F26" i="23"/>
  <c r="F27" i="23"/>
  <c r="F28" i="23"/>
  <c r="F29" i="23"/>
  <c r="F30" i="23"/>
  <c r="F31" i="23"/>
  <c r="F32" i="23"/>
  <c r="F33" i="23"/>
  <c r="F34" i="23"/>
  <c r="F35" i="23"/>
  <c r="F36" i="23"/>
  <c r="F37" i="23"/>
  <c r="F38" i="23"/>
  <c r="F39" i="23"/>
  <c r="F40" i="23"/>
  <c r="F41" i="23"/>
  <c r="F42" i="23"/>
  <c r="F43" i="23"/>
  <c r="F44" i="23"/>
  <c r="F45" i="23"/>
  <c r="F46" i="23"/>
  <c r="F47" i="23"/>
  <c r="F48" i="23"/>
  <c r="F49" i="23"/>
  <c r="F50" i="23"/>
  <c r="F51" i="23"/>
  <c r="F52" i="23"/>
  <c r="F53" i="23"/>
  <c r="F54" i="23"/>
  <c r="F55" i="23"/>
  <c r="F56" i="23"/>
  <c r="F57" i="23"/>
  <c r="F58" i="23"/>
  <c r="F59" i="23"/>
  <c r="F60" i="23"/>
  <c r="F61" i="23"/>
  <c r="F62" i="23"/>
  <c r="F63" i="23"/>
  <c r="F64" i="23"/>
  <c r="F65" i="23"/>
  <c r="F66" i="23"/>
  <c r="F67" i="23"/>
  <c r="F68" i="23"/>
  <c r="F69" i="23"/>
  <c r="F70" i="23"/>
  <c r="F71" i="23"/>
  <c r="F72" i="23"/>
  <c r="F73" i="23"/>
  <c r="F74" i="23"/>
  <c r="F75" i="23"/>
  <c r="F76" i="23"/>
  <c r="F77" i="23"/>
  <c r="F78" i="23"/>
  <c r="F79" i="23"/>
  <c r="F80" i="23"/>
  <c r="F81" i="23"/>
  <c r="F82" i="23"/>
  <c r="F83" i="23"/>
  <c r="F84" i="23"/>
  <c r="F85" i="23"/>
  <c r="F86" i="23"/>
  <c r="F87" i="23"/>
  <c r="F88" i="23"/>
  <c r="F89" i="23"/>
  <c r="F90" i="23"/>
  <c r="F91" i="23"/>
  <c r="F92" i="23"/>
  <c r="F93" i="23"/>
  <c r="F94" i="23"/>
  <c r="F95" i="23"/>
  <c r="F96" i="23"/>
  <c r="F97" i="23"/>
  <c r="F98" i="23"/>
  <c r="F99" i="23"/>
  <c r="F100" i="23"/>
  <c r="F101" i="23"/>
  <c r="F102" i="23"/>
  <c r="F11" i="23"/>
  <c r="I102" i="23"/>
  <c r="I12" i="23"/>
  <c r="I13" i="23"/>
  <c r="I14" i="23"/>
  <c r="I16" i="23"/>
  <c r="I17" i="23"/>
  <c r="I18" i="23"/>
  <c r="I19" i="23"/>
  <c r="I21" i="23"/>
  <c r="I22" i="23"/>
  <c r="I23" i="23"/>
  <c r="I24" i="23"/>
  <c r="I25" i="23"/>
  <c r="I26" i="23"/>
  <c r="I27" i="23"/>
  <c r="I28" i="23"/>
  <c r="I29" i="23"/>
  <c r="I30" i="23"/>
  <c r="I31" i="23"/>
  <c r="I32" i="23"/>
  <c r="I34" i="23"/>
  <c r="I35" i="23"/>
  <c r="I36" i="23"/>
  <c r="I38" i="23"/>
  <c r="I39" i="23"/>
  <c r="I40" i="23"/>
  <c r="I41" i="23"/>
  <c r="I42" i="23"/>
  <c r="I43" i="23"/>
  <c r="I44" i="23"/>
  <c r="I46" i="23"/>
  <c r="I47" i="23"/>
  <c r="I48" i="23"/>
  <c r="I49" i="23"/>
  <c r="I50" i="23"/>
  <c r="I51" i="23"/>
  <c r="I52" i="23"/>
  <c r="I53" i="23"/>
  <c r="I54" i="23"/>
  <c r="I55" i="23"/>
  <c r="I56" i="23"/>
  <c r="I58" i="23"/>
  <c r="I59" i="23"/>
  <c r="I60" i="23"/>
  <c r="I61" i="23"/>
  <c r="I62" i="23"/>
  <c r="I63" i="23"/>
  <c r="I64" i="23"/>
  <c r="I65" i="23"/>
  <c r="I66" i="23"/>
  <c r="I67" i="23"/>
  <c r="I68" i="23"/>
  <c r="I69" i="23"/>
  <c r="I70" i="23"/>
  <c r="I71" i="23"/>
  <c r="I72" i="23"/>
  <c r="I73" i="23"/>
  <c r="I74" i="23"/>
  <c r="I75" i="23"/>
  <c r="I76" i="23"/>
  <c r="I77" i="23"/>
  <c r="I78" i="23"/>
  <c r="I79" i="23"/>
  <c r="I80" i="23"/>
  <c r="I81" i="23"/>
  <c r="I82" i="23"/>
  <c r="I83" i="23"/>
  <c r="I84" i="23"/>
  <c r="I85" i="23"/>
  <c r="I86" i="23"/>
  <c r="I87" i="23"/>
  <c r="I88" i="23"/>
  <c r="I89" i="23"/>
  <c r="I90" i="23"/>
  <c r="I91" i="23"/>
  <c r="I92" i="23"/>
  <c r="I93" i="23"/>
  <c r="I94" i="23"/>
  <c r="I95" i="23"/>
  <c r="I96" i="23"/>
  <c r="I97" i="23"/>
  <c r="I98" i="23"/>
  <c r="I99" i="23"/>
  <c r="I100" i="23"/>
  <c r="I101" i="23"/>
  <c r="I11" i="23"/>
  <c r="C101" i="23" l="1"/>
  <c r="C89" i="23"/>
  <c r="C57" i="23"/>
  <c r="C53" i="23"/>
  <c r="C41" i="23"/>
  <c r="C11" i="23"/>
  <c r="C99" i="23"/>
  <c r="C87" i="23"/>
  <c r="C67" i="23"/>
  <c r="C63" i="23"/>
  <c r="C55" i="23"/>
  <c r="C47" i="23"/>
  <c r="C43" i="23"/>
  <c r="C31" i="23"/>
  <c r="C27" i="23"/>
  <c r="C19" i="23"/>
  <c r="C15" i="23"/>
  <c r="C93" i="23"/>
  <c r="C97" i="23"/>
  <c r="C100" i="23"/>
  <c r="C94" i="23"/>
  <c r="C85" i="23"/>
  <c r="C83" i="23"/>
  <c r="C81" i="23"/>
  <c r="C77" i="23"/>
  <c r="C78" i="23"/>
  <c r="C70" i="23"/>
  <c r="C65" i="23"/>
  <c r="C61" i="23"/>
  <c r="C60" i="23"/>
  <c r="C59" i="23"/>
  <c r="C91" i="23"/>
  <c r="C74" i="23"/>
  <c r="C12" i="23"/>
  <c r="C90" i="23"/>
  <c r="C80" i="23"/>
  <c r="C73" i="23"/>
  <c r="C69" i="23"/>
  <c r="C96" i="23"/>
  <c r="C86" i="23"/>
  <c r="C79" i="23"/>
  <c r="C72" i="23"/>
  <c r="C17" i="23"/>
  <c r="C102" i="23"/>
  <c r="C95" i="23"/>
  <c r="C75" i="23"/>
  <c r="C71" i="23"/>
  <c r="C62" i="23"/>
  <c r="C49" i="23"/>
  <c r="C33" i="23"/>
  <c r="C56" i="23"/>
  <c r="C54" i="23"/>
  <c r="C52" i="23"/>
  <c r="C51" i="23"/>
  <c r="C50" i="23"/>
  <c r="C48" i="23"/>
  <c r="C46" i="23"/>
  <c r="C45" i="23"/>
  <c r="C44" i="23"/>
  <c r="C39" i="23"/>
  <c r="C38" i="23"/>
  <c r="C37" i="23"/>
  <c r="C35" i="23"/>
  <c r="C30" i="23"/>
  <c r="C29" i="23"/>
  <c r="C25" i="23"/>
  <c r="C23" i="23"/>
  <c r="C22" i="23"/>
  <c r="C21" i="23"/>
  <c r="C18" i="23"/>
  <c r="C16" i="23"/>
  <c r="C14" i="23"/>
  <c r="C37" i="39"/>
  <c r="C99" i="26"/>
  <c r="C99" i="27"/>
  <c r="C9" i="26"/>
  <c r="C10" i="26"/>
  <c r="C11" i="26"/>
  <c r="C12" i="26"/>
  <c r="C13" i="26"/>
  <c r="C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C51" i="26"/>
  <c r="C52" i="26"/>
  <c r="C53" i="26"/>
  <c r="C54" i="26"/>
  <c r="C55" i="26"/>
  <c r="C56" i="26"/>
  <c r="C57" i="26"/>
  <c r="C58" i="26"/>
  <c r="C59" i="26"/>
  <c r="C60" i="26"/>
  <c r="C61" i="26"/>
  <c r="C62" i="26"/>
  <c r="C63" i="26"/>
  <c r="C64" i="26"/>
  <c r="C65" i="26"/>
  <c r="C66" i="26"/>
  <c r="C67" i="26"/>
  <c r="C68" i="26"/>
  <c r="C69" i="26"/>
  <c r="C70" i="26"/>
  <c r="C71" i="26"/>
  <c r="C72" i="26"/>
  <c r="C73" i="26"/>
  <c r="C74" i="26"/>
  <c r="C75" i="26"/>
  <c r="C76" i="26"/>
  <c r="C77" i="26"/>
  <c r="C78" i="26"/>
  <c r="C79" i="26"/>
  <c r="C80" i="26"/>
  <c r="C81" i="26"/>
  <c r="C82" i="26"/>
  <c r="C83" i="26"/>
  <c r="C84" i="26"/>
  <c r="C85" i="26"/>
  <c r="C86" i="26"/>
  <c r="C87" i="26"/>
  <c r="C88" i="26"/>
  <c r="C89" i="26"/>
  <c r="C90" i="26"/>
  <c r="C91" i="26"/>
  <c r="C92" i="26"/>
  <c r="C93" i="26"/>
  <c r="C94" i="26"/>
  <c r="C95" i="26"/>
  <c r="C96" i="26"/>
  <c r="C97" i="26"/>
  <c r="C98" i="26"/>
  <c r="C8" i="26"/>
  <c r="C9" i="39"/>
  <c r="C10" i="39"/>
  <c r="C11" i="39"/>
  <c r="C12" i="39"/>
  <c r="C13" i="39"/>
  <c r="C14" i="39"/>
  <c r="C15" i="39"/>
  <c r="C16" i="39"/>
  <c r="C17" i="39"/>
  <c r="C18" i="39"/>
  <c r="C19" i="39"/>
  <c r="C20" i="39"/>
  <c r="C21" i="39"/>
  <c r="C22" i="39"/>
  <c r="C23" i="39"/>
  <c r="C24" i="39"/>
  <c r="C25" i="39"/>
  <c r="C26" i="39"/>
  <c r="C27" i="39"/>
  <c r="C28" i="39"/>
  <c r="C29" i="39"/>
  <c r="C30" i="39"/>
  <c r="C31" i="39"/>
  <c r="C32" i="39"/>
  <c r="C33" i="39"/>
  <c r="C34" i="39"/>
  <c r="C35" i="39"/>
  <c r="C36" i="39"/>
  <c r="C8" i="39"/>
  <c r="D103" i="31" l="1"/>
  <c r="D12" i="31"/>
  <c r="C37" i="38" l="1"/>
  <c r="C40" i="32"/>
  <c r="F40" i="32"/>
  <c r="D14" i="31"/>
  <c r="E14" i="31"/>
  <c r="D15" i="31"/>
  <c r="E15" i="31"/>
  <c r="D16" i="31"/>
  <c r="E16" i="31"/>
  <c r="D17" i="31"/>
  <c r="E17" i="31"/>
  <c r="D18" i="31"/>
  <c r="E18" i="31"/>
  <c r="D19" i="31"/>
  <c r="E19" i="31"/>
  <c r="D20" i="31"/>
  <c r="E20" i="31"/>
  <c r="D21" i="31"/>
  <c r="E21" i="31"/>
  <c r="D22" i="31"/>
  <c r="E22" i="31"/>
  <c r="D23" i="31"/>
  <c r="D24" i="31"/>
  <c r="E24" i="31"/>
  <c r="D25" i="31"/>
  <c r="E25" i="31"/>
  <c r="D26" i="31"/>
  <c r="E26" i="31"/>
  <c r="D27" i="31"/>
  <c r="E27" i="31"/>
  <c r="D28" i="31"/>
  <c r="E28" i="31"/>
  <c r="D29" i="31"/>
  <c r="E29" i="31"/>
  <c r="D30" i="31"/>
  <c r="E30" i="31"/>
  <c r="D31" i="31"/>
  <c r="E31" i="31"/>
  <c r="D32" i="31"/>
  <c r="E32" i="31"/>
  <c r="D33" i="31"/>
  <c r="E33" i="31"/>
  <c r="D34" i="31"/>
  <c r="E34" i="31"/>
  <c r="D35" i="31"/>
  <c r="E35" i="31"/>
  <c r="D36" i="31"/>
  <c r="E36" i="31"/>
  <c r="D37" i="31"/>
  <c r="E37" i="31"/>
  <c r="D38" i="31"/>
  <c r="E38" i="31"/>
  <c r="D39" i="31"/>
  <c r="E39" i="31"/>
  <c r="D40" i="31"/>
  <c r="E40" i="31"/>
  <c r="D41" i="31"/>
  <c r="E41" i="31"/>
  <c r="D42" i="31"/>
  <c r="E42" i="31"/>
  <c r="D43" i="31"/>
  <c r="E43" i="31"/>
  <c r="D44" i="31"/>
  <c r="E44" i="31"/>
  <c r="D45" i="31"/>
  <c r="E45" i="31"/>
  <c r="D46" i="31"/>
  <c r="E46" i="31"/>
  <c r="D47" i="31"/>
  <c r="E47" i="31"/>
  <c r="D48" i="31"/>
  <c r="E48" i="31"/>
  <c r="D49" i="31"/>
  <c r="E49" i="31"/>
  <c r="D50" i="31"/>
  <c r="E50" i="31"/>
  <c r="D51" i="31"/>
  <c r="E51" i="31"/>
  <c r="D52" i="31"/>
  <c r="E52" i="31"/>
  <c r="D53" i="31"/>
  <c r="E53" i="31"/>
  <c r="D54" i="31"/>
  <c r="E54" i="31"/>
  <c r="D55" i="31"/>
  <c r="E55" i="31"/>
  <c r="D56" i="31"/>
  <c r="E56" i="31"/>
  <c r="D57" i="31"/>
  <c r="E57" i="31"/>
  <c r="D58" i="31"/>
  <c r="E58" i="31"/>
  <c r="D59" i="31"/>
  <c r="E59" i="31"/>
  <c r="D60" i="31"/>
  <c r="E60" i="31"/>
  <c r="D61" i="31"/>
  <c r="E61" i="31"/>
  <c r="D62" i="31"/>
  <c r="E62" i="31"/>
  <c r="D63" i="31"/>
  <c r="E63" i="31"/>
  <c r="D64" i="31"/>
  <c r="E64" i="31"/>
  <c r="D65" i="31"/>
  <c r="E65" i="31"/>
  <c r="D66" i="31"/>
  <c r="E66" i="31"/>
  <c r="D67" i="31"/>
  <c r="E67" i="31"/>
  <c r="D68" i="31"/>
  <c r="E68" i="31"/>
  <c r="D69" i="31"/>
  <c r="E69" i="31"/>
  <c r="D70" i="31"/>
  <c r="E70" i="31"/>
  <c r="D71" i="31"/>
  <c r="E71" i="31"/>
  <c r="D72" i="31"/>
  <c r="E72" i="31"/>
  <c r="D73" i="31"/>
  <c r="E73" i="31"/>
  <c r="D74" i="31"/>
  <c r="E74" i="31"/>
  <c r="D75" i="31"/>
  <c r="E75" i="31"/>
  <c r="D76" i="31"/>
  <c r="E76" i="31"/>
  <c r="D77" i="31"/>
  <c r="E77" i="31"/>
  <c r="D78" i="31"/>
  <c r="E78" i="31"/>
  <c r="D79" i="31"/>
  <c r="E79" i="31"/>
  <c r="D80" i="31"/>
  <c r="E80" i="31"/>
  <c r="D81" i="31"/>
  <c r="E81" i="31"/>
  <c r="D82" i="31"/>
  <c r="E82" i="31"/>
  <c r="D83" i="31"/>
  <c r="E83" i="31"/>
  <c r="D84" i="31"/>
  <c r="E84" i="31"/>
  <c r="D85" i="31"/>
  <c r="E85" i="31"/>
  <c r="D86" i="31"/>
  <c r="E86" i="31"/>
  <c r="D87" i="31"/>
  <c r="E87" i="31"/>
  <c r="D88" i="31"/>
  <c r="E88" i="31"/>
  <c r="D89" i="31"/>
  <c r="E89" i="31"/>
  <c r="D90" i="31"/>
  <c r="E90" i="31"/>
  <c r="D91" i="31"/>
  <c r="E91" i="31"/>
  <c r="D92" i="31"/>
  <c r="E92" i="31"/>
  <c r="D93" i="31"/>
  <c r="E93" i="31"/>
  <c r="D94" i="31"/>
  <c r="E94" i="31"/>
  <c r="D95" i="31"/>
  <c r="E95" i="31"/>
  <c r="D96" i="31"/>
  <c r="E96" i="31"/>
  <c r="D97" i="31"/>
  <c r="E97" i="31"/>
  <c r="D98" i="31"/>
  <c r="E98" i="31"/>
  <c r="D99" i="31"/>
  <c r="E99" i="31"/>
  <c r="D100" i="31"/>
  <c r="E100" i="31"/>
  <c r="D101" i="31"/>
  <c r="E101" i="31"/>
  <c r="D102" i="31"/>
  <c r="E102" i="31"/>
  <c r="C77" i="27"/>
  <c r="C78" i="27"/>
  <c r="C79" i="27"/>
  <c r="C80" i="27"/>
  <c r="C81" i="27"/>
  <c r="C82" i="27"/>
  <c r="C83" i="27"/>
  <c r="C84" i="27"/>
  <c r="C85" i="27"/>
  <c r="C86" i="27"/>
  <c r="C87" i="27"/>
  <c r="C88" i="27"/>
  <c r="C89" i="27"/>
  <c r="C90" i="27"/>
  <c r="C91" i="27"/>
  <c r="C92" i="27"/>
  <c r="C93" i="27"/>
  <c r="C94" i="27"/>
  <c r="C95" i="27"/>
  <c r="C96" i="27"/>
  <c r="C97" i="27"/>
  <c r="C98" i="27"/>
  <c r="C66" i="27"/>
  <c r="C67" i="27"/>
  <c r="C68" i="27"/>
  <c r="C69" i="27"/>
  <c r="C70" i="27"/>
  <c r="C71" i="27"/>
  <c r="C72" i="27"/>
  <c r="C73" i="27"/>
  <c r="C74" i="27"/>
  <c r="C75" i="27"/>
  <c r="C76" i="27"/>
  <c r="C62" i="27"/>
  <c r="C63" i="27"/>
  <c r="C64" i="27"/>
  <c r="C65" i="27"/>
  <c r="C61" i="27"/>
  <c r="C60" i="27"/>
  <c r="C42" i="27"/>
  <c r="C43" i="27"/>
  <c r="C44" i="27"/>
  <c r="C45" i="27"/>
  <c r="C46" i="27"/>
  <c r="C47" i="27"/>
  <c r="C48" i="27"/>
  <c r="C49" i="27"/>
  <c r="C50" i="27"/>
  <c r="C51" i="27"/>
  <c r="C52" i="27"/>
  <c r="C53" i="27"/>
  <c r="C54" i="27"/>
  <c r="C55" i="27"/>
  <c r="C56" i="27"/>
  <c r="C57" i="27"/>
  <c r="C58" i="27"/>
  <c r="C59" i="27"/>
  <c r="C21" i="27"/>
  <c r="C22" i="27"/>
  <c r="C23" i="27"/>
  <c r="C24" i="27"/>
  <c r="C25" i="27"/>
  <c r="C26" i="27"/>
  <c r="C27" i="27"/>
  <c r="C28" i="27"/>
  <c r="C29" i="27"/>
  <c r="C30" i="27"/>
  <c r="C31" i="27"/>
  <c r="C32" i="27"/>
  <c r="C33" i="27"/>
  <c r="C34" i="27"/>
  <c r="C35" i="27"/>
  <c r="C36" i="27"/>
  <c r="C37" i="27"/>
  <c r="C38" i="27"/>
  <c r="C39" i="27"/>
  <c r="C40" i="27"/>
  <c r="C41" i="27"/>
  <c r="C20" i="27"/>
  <c r="C19" i="27"/>
  <c r="C10" i="27"/>
  <c r="C11" i="27"/>
  <c r="C12" i="27"/>
  <c r="C13" i="27"/>
  <c r="C14" i="27"/>
  <c r="C15" i="27"/>
  <c r="C16" i="27"/>
  <c r="C17" i="27"/>
  <c r="C18" i="27"/>
  <c r="C9" i="27"/>
  <c r="C8" i="27"/>
  <c r="E103" i="31" l="1"/>
  <c r="F22" i="28"/>
  <c r="I22" i="28"/>
  <c r="F22" i="20"/>
  <c r="I22" i="20"/>
  <c r="E22" i="28" l="1"/>
  <c r="C22" i="28" s="1"/>
  <c r="E22" i="20"/>
  <c r="C22" i="20" s="1"/>
  <c r="C9" i="38"/>
  <c r="C10" i="38"/>
  <c r="C11" i="38"/>
  <c r="C12" i="38"/>
  <c r="C13" i="38"/>
  <c r="C14" i="38"/>
  <c r="C15" i="38"/>
  <c r="C16" i="38"/>
  <c r="C17" i="38"/>
  <c r="C18" i="38"/>
  <c r="C19" i="38"/>
  <c r="C20" i="38"/>
  <c r="C21" i="38"/>
  <c r="C22" i="38"/>
  <c r="C23" i="38"/>
  <c r="C24" i="38"/>
  <c r="C25" i="38"/>
  <c r="C26" i="38"/>
  <c r="C27" i="38"/>
  <c r="C28" i="38"/>
  <c r="C29" i="38"/>
  <c r="C30" i="38"/>
  <c r="C31" i="38"/>
  <c r="C32" i="38"/>
  <c r="C33" i="38"/>
  <c r="C34" i="38"/>
  <c r="C35" i="38"/>
  <c r="C36" i="38"/>
  <c r="C8" i="38"/>
  <c r="F89" i="28"/>
  <c r="F90" i="28"/>
  <c r="F91" i="28"/>
  <c r="F92" i="28"/>
  <c r="F93" i="28"/>
  <c r="F94" i="28"/>
  <c r="F95" i="28"/>
  <c r="F96" i="28"/>
  <c r="F97" i="28"/>
  <c r="F98" i="28"/>
  <c r="F99" i="28"/>
  <c r="F100" i="28"/>
  <c r="F101" i="28"/>
  <c r="I12" i="28"/>
  <c r="I13" i="28"/>
  <c r="I14" i="28"/>
  <c r="I15" i="28"/>
  <c r="I16" i="28"/>
  <c r="I17" i="28"/>
  <c r="I18" i="28"/>
  <c r="I19" i="28"/>
  <c r="I20" i="28"/>
  <c r="I21" i="28"/>
  <c r="I23" i="28"/>
  <c r="I24" i="28"/>
  <c r="I25" i="28"/>
  <c r="I26" i="28"/>
  <c r="I27" i="28"/>
  <c r="I28" i="28"/>
  <c r="I29" i="28"/>
  <c r="I30" i="28"/>
  <c r="I31" i="28"/>
  <c r="I32" i="28"/>
  <c r="I33" i="28"/>
  <c r="I34" i="28"/>
  <c r="I35" i="28"/>
  <c r="I36" i="28"/>
  <c r="I37" i="28"/>
  <c r="I38" i="28"/>
  <c r="I39" i="28"/>
  <c r="I40" i="28"/>
  <c r="I41" i="28"/>
  <c r="I42" i="28"/>
  <c r="I43" i="28"/>
  <c r="I44" i="28"/>
  <c r="I45" i="28"/>
  <c r="I46" i="28"/>
  <c r="I47" i="28"/>
  <c r="I48" i="28"/>
  <c r="I49" i="28"/>
  <c r="I50" i="28"/>
  <c r="I51" i="28"/>
  <c r="I52" i="28"/>
  <c r="I53" i="28"/>
  <c r="I54" i="28"/>
  <c r="I55" i="28"/>
  <c r="I56" i="28"/>
  <c r="I57" i="28"/>
  <c r="I58" i="28"/>
  <c r="I59" i="28"/>
  <c r="I60" i="28"/>
  <c r="I61" i="28"/>
  <c r="I62" i="28"/>
  <c r="I63" i="28"/>
  <c r="I64" i="28"/>
  <c r="I65" i="28"/>
  <c r="I66" i="28"/>
  <c r="I67" i="28"/>
  <c r="I68" i="28"/>
  <c r="I69" i="28"/>
  <c r="I70" i="28"/>
  <c r="I71" i="28"/>
  <c r="I72" i="28"/>
  <c r="I73" i="28"/>
  <c r="I74" i="28"/>
  <c r="I75" i="28"/>
  <c r="I76" i="28"/>
  <c r="I77" i="28"/>
  <c r="I78" i="28"/>
  <c r="I79" i="28"/>
  <c r="I80" i="28"/>
  <c r="I81" i="28"/>
  <c r="I82" i="28"/>
  <c r="I83" i="28"/>
  <c r="I84" i="28"/>
  <c r="I85" i="28"/>
  <c r="I86" i="28"/>
  <c r="I87" i="28"/>
  <c r="I88" i="28"/>
  <c r="I89" i="28"/>
  <c r="I90" i="28"/>
  <c r="I91" i="28"/>
  <c r="I92" i="28"/>
  <c r="I93" i="28"/>
  <c r="I94" i="28"/>
  <c r="I95" i="28"/>
  <c r="I96" i="28"/>
  <c r="I97" i="28"/>
  <c r="I98" i="28"/>
  <c r="I99" i="28"/>
  <c r="I100" i="28"/>
  <c r="I101" i="28"/>
  <c r="F12" i="20"/>
  <c r="F13" i="20"/>
  <c r="F14" i="20"/>
  <c r="F15" i="20"/>
  <c r="F16" i="20"/>
  <c r="F17" i="20"/>
  <c r="F18" i="20"/>
  <c r="F19" i="20"/>
  <c r="F20" i="20"/>
  <c r="F21" i="20"/>
  <c r="F23" i="20"/>
  <c r="F24" i="20"/>
  <c r="F25" i="20"/>
  <c r="F26" i="20"/>
  <c r="F27" i="20"/>
  <c r="F28" i="20"/>
  <c r="F29" i="20"/>
  <c r="F30" i="20"/>
  <c r="F31" i="20"/>
  <c r="F32" i="20"/>
  <c r="F33" i="20"/>
  <c r="F34" i="20"/>
  <c r="F35" i="20"/>
  <c r="F36" i="20"/>
  <c r="F37" i="20"/>
  <c r="F38" i="20"/>
  <c r="F39" i="20"/>
  <c r="F40" i="20"/>
  <c r="F41" i="20"/>
  <c r="F42" i="20"/>
  <c r="F43" i="20"/>
  <c r="F44" i="20"/>
  <c r="F45" i="20"/>
  <c r="F46" i="20"/>
  <c r="F47" i="20"/>
  <c r="F48" i="20"/>
  <c r="F49" i="20"/>
  <c r="F50" i="20"/>
  <c r="F51" i="20"/>
  <c r="F52" i="20"/>
  <c r="F53" i="20"/>
  <c r="F54" i="20"/>
  <c r="F55" i="20"/>
  <c r="F56" i="20"/>
  <c r="F57" i="20"/>
  <c r="F58" i="20"/>
  <c r="F59" i="20"/>
  <c r="F60" i="20"/>
  <c r="F61" i="20"/>
  <c r="F62" i="20"/>
  <c r="F63" i="20"/>
  <c r="F64" i="20"/>
  <c r="F65" i="20"/>
  <c r="F66" i="20"/>
  <c r="F67" i="20"/>
  <c r="F68" i="20"/>
  <c r="F69" i="20"/>
  <c r="F70" i="20"/>
  <c r="F71" i="20"/>
  <c r="F72" i="20"/>
  <c r="F73" i="20"/>
  <c r="F74" i="20"/>
  <c r="F75" i="20"/>
  <c r="F76" i="20"/>
  <c r="F77" i="20"/>
  <c r="F78" i="20"/>
  <c r="F79" i="20"/>
  <c r="F80" i="20"/>
  <c r="F81" i="20"/>
  <c r="F82" i="20"/>
  <c r="F83" i="20"/>
  <c r="F84" i="20"/>
  <c r="F85" i="20"/>
  <c r="F86" i="20"/>
  <c r="F87" i="20"/>
  <c r="F88" i="20"/>
  <c r="F89" i="20"/>
  <c r="F90" i="20"/>
  <c r="F91" i="20"/>
  <c r="F92" i="20"/>
  <c r="F93" i="20"/>
  <c r="F94" i="20"/>
  <c r="F95" i="20"/>
  <c r="F96" i="20"/>
  <c r="F97" i="20"/>
  <c r="F98" i="20"/>
  <c r="F99" i="20"/>
  <c r="F100" i="20"/>
  <c r="I12" i="20"/>
  <c r="E12" i="20" s="1"/>
  <c r="C12" i="20" s="1"/>
  <c r="I13" i="20"/>
  <c r="I14" i="20"/>
  <c r="I15" i="20"/>
  <c r="I16" i="20"/>
  <c r="I17" i="20"/>
  <c r="I18" i="20"/>
  <c r="I19" i="20"/>
  <c r="I20" i="20"/>
  <c r="I21" i="20"/>
  <c r="I23" i="20"/>
  <c r="I24" i="20"/>
  <c r="I25" i="20"/>
  <c r="E25" i="20" s="1"/>
  <c r="C25" i="20" s="1"/>
  <c r="I26" i="20"/>
  <c r="I27" i="20"/>
  <c r="E27" i="20" s="1"/>
  <c r="C27" i="20" s="1"/>
  <c r="I28" i="20"/>
  <c r="I29" i="20"/>
  <c r="E29" i="20" s="1"/>
  <c r="C29" i="20" s="1"/>
  <c r="I30" i="20"/>
  <c r="I31" i="20"/>
  <c r="E31" i="20" s="1"/>
  <c r="C31" i="20" s="1"/>
  <c r="I32" i="20"/>
  <c r="I33" i="20"/>
  <c r="E33" i="20" s="1"/>
  <c r="C33" i="20" s="1"/>
  <c r="I34" i="20"/>
  <c r="I35" i="20"/>
  <c r="I36" i="20"/>
  <c r="I37" i="20"/>
  <c r="I38" i="20"/>
  <c r="I39" i="20"/>
  <c r="I40" i="20"/>
  <c r="I41" i="20"/>
  <c r="E41" i="20" s="1"/>
  <c r="C41" i="20" s="1"/>
  <c r="I42" i="20"/>
  <c r="I43" i="20"/>
  <c r="E43" i="20" s="1"/>
  <c r="C43" i="20" s="1"/>
  <c r="I44" i="20"/>
  <c r="I45" i="20"/>
  <c r="E45" i="20" s="1"/>
  <c r="C45" i="20" s="1"/>
  <c r="I46" i="20"/>
  <c r="I47" i="20"/>
  <c r="E47" i="20" s="1"/>
  <c r="C47" i="20" s="1"/>
  <c r="I48" i="20"/>
  <c r="I49" i="20"/>
  <c r="E49" i="20" s="1"/>
  <c r="C49" i="20" s="1"/>
  <c r="I50" i="20"/>
  <c r="I51" i="20"/>
  <c r="I52" i="20"/>
  <c r="I53" i="20"/>
  <c r="E53" i="20" s="1"/>
  <c r="C53" i="20" s="1"/>
  <c r="I54" i="20"/>
  <c r="I55" i="20"/>
  <c r="I56" i="20"/>
  <c r="I57" i="20"/>
  <c r="E57" i="20" s="1"/>
  <c r="C57" i="20" s="1"/>
  <c r="I58" i="20"/>
  <c r="I59" i="20"/>
  <c r="E59" i="20" s="1"/>
  <c r="C59" i="20" s="1"/>
  <c r="I60" i="20"/>
  <c r="I61" i="20"/>
  <c r="E61" i="20" s="1"/>
  <c r="C61" i="20" s="1"/>
  <c r="I62" i="20"/>
  <c r="I63" i="20"/>
  <c r="E63" i="20" s="1"/>
  <c r="C63" i="20" s="1"/>
  <c r="I64" i="20"/>
  <c r="I65" i="20"/>
  <c r="E65" i="20" s="1"/>
  <c r="C65" i="20" s="1"/>
  <c r="I66" i="20"/>
  <c r="I67" i="20"/>
  <c r="E67" i="20" s="1"/>
  <c r="C67" i="20" s="1"/>
  <c r="I68" i="20"/>
  <c r="I69" i="20"/>
  <c r="E69" i="20" s="1"/>
  <c r="C69" i="20" s="1"/>
  <c r="I70" i="20"/>
  <c r="I71" i="20"/>
  <c r="I72" i="20"/>
  <c r="I73" i="20"/>
  <c r="E73" i="20" s="1"/>
  <c r="C73" i="20" s="1"/>
  <c r="I74" i="20"/>
  <c r="I75" i="20"/>
  <c r="E75" i="20" s="1"/>
  <c r="C75" i="20" s="1"/>
  <c r="I76" i="20"/>
  <c r="I77" i="20"/>
  <c r="E77" i="20" s="1"/>
  <c r="C77" i="20" s="1"/>
  <c r="I78" i="20"/>
  <c r="I79" i="20"/>
  <c r="E79" i="20" s="1"/>
  <c r="C79" i="20" s="1"/>
  <c r="I80" i="20"/>
  <c r="E80" i="20" s="1"/>
  <c r="C80" i="20" s="1"/>
  <c r="I81" i="20"/>
  <c r="I82" i="20"/>
  <c r="I83" i="20"/>
  <c r="I84" i="20"/>
  <c r="I85" i="20"/>
  <c r="I86" i="20"/>
  <c r="I87" i="20"/>
  <c r="I88" i="20"/>
  <c r="E88" i="20" s="1"/>
  <c r="C88" i="20" s="1"/>
  <c r="I89" i="20"/>
  <c r="I90" i="20"/>
  <c r="E90" i="20" s="1"/>
  <c r="C90" i="20" s="1"/>
  <c r="I91" i="20"/>
  <c r="I92" i="20"/>
  <c r="E92" i="20" s="1"/>
  <c r="C92" i="20" s="1"/>
  <c r="I93" i="20"/>
  <c r="I94" i="20"/>
  <c r="E94" i="20" s="1"/>
  <c r="C94" i="20" s="1"/>
  <c r="I95" i="20"/>
  <c r="I96" i="20"/>
  <c r="E96" i="20" s="1"/>
  <c r="C96" i="20" s="1"/>
  <c r="I97" i="20"/>
  <c r="I98" i="20"/>
  <c r="E98" i="20" s="1"/>
  <c r="C98" i="20" s="1"/>
  <c r="I99" i="20"/>
  <c r="I100" i="20"/>
  <c r="E98" i="28" l="1"/>
  <c r="C98" i="28" s="1"/>
  <c r="E37" i="20"/>
  <c r="C37" i="20" s="1"/>
  <c r="E100" i="20"/>
  <c r="C100" i="20" s="1"/>
  <c r="E84" i="20"/>
  <c r="C84" i="20" s="1"/>
  <c r="E18" i="20"/>
  <c r="C18" i="20" s="1"/>
  <c r="E82" i="20"/>
  <c r="C82" i="20" s="1"/>
  <c r="E35" i="20"/>
  <c r="C35" i="20" s="1"/>
  <c r="E51" i="20"/>
  <c r="C51" i="20" s="1"/>
  <c r="E97" i="28"/>
  <c r="C97" i="28" s="1"/>
  <c r="E99" i="28"/>
  <c r="C99" i="28" s="1"/>
  <c r="E93" i="28"/>
  <c r="C93" i="28" s="1"/>
  <c r="E91" i="28"/>
  <c r="C91" i="28" s="1"/>
  <c r="E94" i="28"/>
  <c r="C94" i="28" s="1"/>
  <c r="E95" i="28"/>
  <c r="C95" i="28" s="1"/>
  <c r="E90" i="28"/>
  <c r="C90" i="28" s="1"/>
  <c r="E71" i="20"/>
  <c r="C71" i="20" s="1"/>
  <c r="E55" i="20"/>
  <c r="C55" i="20" s="1"/>
  <c r="E39" i="20"/>
  <c r="C39" i="20" s="1"/>
  <c r="E86" i="20"/>
  <c r="C86" i="20" s="1"/>
  <c r="E101" i="28"/>
  <c r="C101" i="28" s="1"/>
  <c r="E99" i="20"/>
  <c r="C99" i="20" s="1"/>
  <c r="E95" i="20"/>
  <c r="C95" i="20" s="1"/>
  <c r="E91" i="20"/>
  <c r="C91" i="20" s="1"/>
  <c r="E87" i="20"/>
  <c r="C87" i="20" s="1"/>
  <c r="E83" i="20"/>
  <c r="C83" i="20" s="1"/>
  <c r="E76" i="20"/>
  <c r="C76" i="20" s="1"/>
  <c r="E72" i="20"/>
  <c r="C72" i="20" s="1"/>
  <c r="E68" i="20"/>
  <c r="C68" i="20" s="1"/>
  <c r="E64" i="20"/>
  <c r="C64" i="20" s="1"/>
  <c r="E60" i="20"/>
  <c r="C60" i="20" s="1"/>
  <c r="E56" i="20"/>
  <c r="C56" i="20" s="1"/>
  <c r="E52" i="20"/>
  <c r="C52" i="20" s="1"/>
  <c r="E48" i="20"/>
  <c r="C48" i="20" s="1"/>
  <c r="E44" i="20"/>
  <c r="C44" i="20" s="1"/>
  <c r="E40" i="20"/>
  <c r="C40" i="20" s="1"/>
  <c r="E36" i="20"/>
  <c r="C36" i="20" s="1"/>
  <c r="E32" i="20"/>
  <c r="C32" i="20" s="1"/>
  <c r="E28" i="20"/>
  <c r="C28" i="20" s="1"/>
  <c r="E24" i="20"/>
  <c r="C24" i="20" s="1"/>
  <c r="E19" i="20"/>
  <c r="C19" i="20" s="1"/>
  <c r="E15" i="20"/>
  <c r="C15" i="20" s="1"/>
  <c r="E81" i="20"/>
  <c r="C81" i="20" s="1"/>
  <c r="E74" i="20"/>
  <c r="C74" i="20" s="1"/>
  <c r="E70" i="20"/>
  <c r="C70" i="20" s="1"/>
  <c r="E66" i="20"/>
  <c r="C66" i="20" s="1"/>
  <c r="E62" i="20"/>
  <c r="C62" i="20" s="1"/>
  <c r="E58" i="20"/>
  <c r="C58" i="20" s="1"/>
  <c r="E54" i="20"/>
  <c r="C54" i="20" s="1"/>
  <c r="E50" i="20"/>
  <c r="C50" i="20" s="1"/>
  <c r="E46" i="20"/>
  <c r="C46" i="20" s="1"/>
  <c r="E42" i="20"/>
  <c r="C42" i="20" s="1"/>
  <c r="E38" i="20"/>
  <c r="C38" i="20" s="1"/>
  <c r="E34" i="20"/>
  <c r="C34" i="20" s="1"/>
  <c r="E30" i="20"/>
  <c r="C30" i="20" s="1"/>
  <c r="E26" i="20"/>
  <c r="C26" i="20" s="1"/>
  <c r="E21" i="20"/>
  <c r="C21" i="20" s="1"/>
  <c r="E17" i="20"/>
  <c r="C17" i="20" s="1"/>
  <c r="E13" i="20"/>
  <c r="C13" i="20" s="1"/>
  <c r="E89" i="28"/>
  <c r="C89" i="28" s="1"/>
  <c r="E97" i="20"/>
  <c r="C97" i="20" s="1"/>
  <c r="E93" i="20"/>
  <c r="C93" i="20" s="1"/>
  <c r="E89" i="20"/>
  <c r="C89" i="20" s="1"/>
  <c r="E85" i="20"/>
  <c r="C85" i="20" s="1"/>
  <c r="E78" i="20"/>
  <c r="C78" i="20" s="1"/>
  <c r="E23" i="20"/>
  <c r="C23" i="20" s="1"/>
  <c r="E20" i="20"/>
  <c r="C20" i="20" s="1"/>
  <c r="E16" i="20"/>
  <c r="C16" i="20" s="1"/>
  <c r="E14" i="20"/>
  <c r="C14" i="20" s="1"/>
  <c r="E100" i="28"/>
  <c r="C100" i="28" s="1"/>
  <c r="E96" i="28"/>
  <c r="C96" i="28" s="1"/>
  <c r="E92" i="28"/>
  <c r="C92" i="28" s="1"/>
  <c r="C12" i="32"/>
  <c r="C13" i="32"/>
  <c r="C14" i="32"/>
  <c r="C15" i="32"/>
  <c r="C16" i="32"/>
  <c r="C17" i="32"/>
  <c r="C18" i="32"/>
  <c r="C19" i="32"/>
  <c r="C20" i="32"/>
  <c r="C21" i="32"/>
  <c r="C22" i="32"/>
  <c r="C23" i="32"/>
  <c r="C24" i="32"/>
  <c r="C25" i="32"/>
  <c r="C26" i="32"/>
  <c r="C27" i="32"/>
  <c r="C28" i="32"/>
  <c r="C29" i="32"/>
  <c r="C30" i="32"/>
  <c r="C31" i="32"/>
  <c r="C32" i="32"/>
  <c r="C33" i="32"/>
  <c r="C34" i="32"/>
  <c r="C35" i="32"/>
  <c r="C36" i="32"/>
  <c r="C37" i="32"/>
  <c r="C38" i="32"/>
  <c r="C39" i="32"/>
  <c r="C11" i="32"/>
  <c r="F12" i="32"/>
  <c r="F13" i="32"/>
  <c r="F14" i="32"/>
  <c r="F15" i="32"/>
  <c r="F16" i="32"/>
  <c r="F17" i="32"/>
  <c r="F18" i="32"/>
  <c r="F19" i="32"/>
  <c r="F20" i="32"/>
  <c r="F21" i="32"/>
  <c r="F22" i="32"/>
  <c r="F23" i="32"/>
  <c r="F24" i="32"/>
  <c r="F25" i="32"/>
  <c r="F26" i="32"/>
  <c r="F27" i="32"/>
  <c r="F28" i="32"/>
  <c r="F29" i="32"/>
  <c r="F30" i="32"/>
  <c r="F31" i="32"/>
  <c r="F32" i="32"/>
  <c r="F33" i="32"/>
  <c r="F34" i="32"/>
  <c r="F35" i="32"/>
  <c r="F36" i="32"/>
  <c r="F37" i="32"/>
  <c r="F38" i="32"/>
  <c r="F39" i="32"/>
  <c r="F11" i="32"/>
  <c r="D13" i="31"/>
  <c r="E13" i="31"/>
  <c r="E12" i="31"/>
  <c r="I11" i="28" l="1"/>
  <c r="I101" i="20"/>
  <c r="F11" i="20"/>
  <c r="F102" i="28"/>
  <c r="I102" i="28"/>
  <c r="F49" i="28"/>
  <c r="E49" i="28" s="1"/>
  <c r="C49" i="28" s="1"/>
  <c r="F17" i="28"/>
  <c r="E17" i="28" s="1"/>
  <c r="C17" i="28" s="1"/>
  <c r="F12" i="28"/>
  <c r="E12" i="28" s="1"/>
  <c r="C12" i="28" s="1"/>
  <c r="F11" i="28"/>
  <c r="E102" i="28" l="1"/>
  <c r="C102" i="28" s="1"/>
  <c r="E11" i="28"/>
  <c r="C11" i="28" s="1"/>
  <c r="F101" i="20"/>
  <c r="E101" i="20" s="1"/>
  <c r="C101" i="20" s="1"/>
  <c r="I11" i="20"/>
  <c r="E11" i="20" s="1"/>
  <c r="C11" i="20" s="1"/>
  <c r="C13" i="24" l="1"/>
  <c r="C14" i="24"/>
  <c r="C15" i="24"/>
  <c r="C16" i="24"/>
  <c r="C17" i="24"/>
  <c r="C18" i="24"/>
  <c r="C19" i="24"/>
  <c r="C20" i="24"/>
  <c r="C21"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C50" i="24"/>
  <c r="C51" i="24"/>
  <c r="C52" i="24"/>
  <c r="C53" i="24"/>
  <c r="C54" i="24"/>
  <c r="C55" i="24"/>
  <c r="C56" i="24"/>
  <c r="C57" i="24"/>
  <c r="C58" i="24"/>
  <c r="C59" i="24"/>
  <c r="C60" i="24"/>
  <c r="C61" i="24"/>
  <c r="C62" i="24"/>
  <c r="C63" i="24"/>
  <c r="C64" i="24"/>
  <c r="C65" i="24"/>
  <c r="C66" i="24"/>
  <c r="C67" i="24"/>
  <c r="C68" i="24"/>
  <c r="C69" i="24"/>
  <c r="C70" i="24"/>
  <c r="C71" i="24"/>
  <c r="C72" i="24"/>
  <c r="C73" i="24"/>
  <c r="C74" i="24"/>
  <c r="C75" i="24"/>
  <c r="C76" i="24"/>
  <c r="C77" i="24"/>
  <c r="C78" i="24"/>
  <c r="C79" i="24"/>
  <c r="C80" i="24"/>
  <c r="C81" i="24"/>
  <c r="C82" i="24"/>
  <c r="C83" i="24"/>
  <c r="C84" i="24"/>
  <c r="C85" i="24"/>
  <c r="C86" i="24"/>
  <c r="C87" i="24"/>
  <c r="C88" i="24"/>
  <c r="C89" i="24"/>
  <c r="C90" i="24"/>
  <c r="C91" i="24"/>
  <c r="C92" i="24"/>
  <c r="C93" i="24"/>
  <c r="C94" i="24"/>
  <c r="C95" i="24"/>
  <c r="C96" i="24"/>
  <c r="C97" i="24"/>
  <c r="C98" i="24"/>
  <c r="C99" i="24"/>
  <c r="C100" i="24"/>
  <c r="C101" i="24"/>
  <c r="C102" i="24"/>
  <c r="F14" i="24"/>
  <c r="F15" i="24"/>
  <c r="F16" i="24"/>
  <c r="F17" i="24"/>
  <c r="F18" i="24"/>
  <c r="F19" i="24"/>
  <c r="F20" i="24"/>
  <c r="F21" i="24"/>
  <c r="F23" i="24"/>
  <c r="F24" i="24"/>
  <c r="F25" i="24"/>
  <c r="F26" i="24"/>
  <c r="F27" i="24"/>
  <c r="F28" i="24"/>
  <c r="F29" i="24"/>
  <c r="F30" i="24"/>
  <c r="F31" i="24"/>
  <c r="F32" i="24"/>
  <c r="F33" i="24"/>
  <c r="F34" i="24"/>
  <c r="F35" i="24"/>
  <c r="F36" i="24"/>
  <c r="F37" i="24"/>
  <c r="F38" i="24"/>
  <c r="F39" i="24"/>
  <c r="F40" i="24"/>
  <c r="F41" i="24"/>
  <c r="F42" i="24"/>
  <c r="F43" i="24"/>
  <c r="F44" i="24"/>
  <c r="F45" i="24"/>
  <c r="F46" i="24"/>
  <c r="F47" i="24"/>
  <c r="F48" i="24"/>
  <c r="F49" i="24"/>
  <c r="F50" i="24"/>
  <c r="F51" i="24"/>
  <c r="F52" i="24"/>
  <c r="F53" i="24"/>
  <c r="F54" i="24"/>
  <c r="F55" i="24"/>
  <c r="F56" i="24"/>
  <c r="F57" i="24"/>
  <c r="F58" i="24"/>
  <c r="F59" i="24"/>
  <c r="F60" i="24"/>
  <c r="F61" i="24"/>
  <c r="F62" i="24"/>
  <c r="F63" i="24"/>
  <c r="F64" i="24"/>
  <c r="F65" i="24"/>
  <c r="F66" i="24"/>
  <c r="F67" i="24"/>
  <c r="F68" i="24"/>
  <c r="F69" i="24"/>
  <c r="F70" i="24"/>
  <c r="F71" i="24"/>
  <c r="F72" i="24"/>
  <c r="F73" i="24"/>
  <c r="F74" i="24"/>
  <c r="F75" i="24"/>
  <c r="F76" i="24"/>
  <c r="F77" i="24"/>
  <c r="F78" i="24"/>
  <c r="F79" i="24"/>
  <c r="F80" i="24"/>
  <c r="F81" i="24"/>
  <c r="F82" i="24"/>
  <c r="F83" i="24"/>
  <c r="F84" i="24"/>
  <c r="F85" i="24"/>
  <c r="F86" i="24"/>
  <c r="F87" i="24"/>
  <c r="F88" i="24"/>
  <c r="F89" i="24"/>
  <c r="F90" i="24"/>
  <c r="F91" i="24"/>
  <c r="F92" i="24"/>
  <c r="F93" i="24"/>
  <c r="F94" i="24"/>
  <c r="F95" i="24"/>
  <c r="F96" i="24"/>
  <c r="F97" i="24"/>
  <c r="F98" i="24"/>
  <c r="F99" i="24"/>
  <c r="F100" i="24"/>
  <c r="F101" i="24"/>
  <c r="F102" i="24"/>
  <c r="F13" i="24"/>
  <c r="I40" i="35" l="1"/>
  <c r="F40" i="35"/>
  <c r="I39" i="35"/>
  <c r="F39" i="35"/>
  <c r="I38" i="35"/>
  <c r="F38" i="35"/>
  <c r="I37" i="35"/>
  <c r="F37" i="35"/>
  <c r="I36" i="35"/>
  <c r="F36" i="35"/>
  <c r="I35" i="35"/>
  <c r="F35" i="35"/>
  <c r="I34" i="35"/>
  <c r="F34" i="35"/>
  <c r="I33" i="35"/>
  <c r="F33" i="35"/>
  <c r="I32" i="35"/>
  <c r="F32" i="35"/>
  <c r="I31" i="35"/>
  <c r="F31" i="35"/>
  <c r="I30" i="35"/>
  <c r="F30" i="35"/>
  <c r="I29" i="35"/>
  <c r="F29" i="35"/>
  <c r="I28" i="35"/>
  <c r="F28" i="35"/>
  <c r="I27" i="35"/>
  <c r="F27" i="35"/>
  <c r="I26" i="35"/>
  <c r="F26" i="35"/>
  <c r="I25" i="35"/>
  <c r="F25" i="35"/>
  <c r="I24" i="35"/>
  <c r="F24" i="35"/>
  <c r="I23" i="35"/>
  <c r="F23" i="35"/>
  <c r="I22" i="35"/>
  <c r="F22" i="35"/>
  <c r="I21" i="35"/>
  <c r="F21" i="35"/>
  <c r="I20" i="35"/>
  <c r="F20" i="35"/>
  <c r="I19" i="35"/>
  <c r="F19" i="35"/>
  <c r="I18" i="35"/>
  <c r="F18" i="35"/>
  <c r="I17" i="35"/>
  <c r="I15" i="35"/>
  <c r="F15" i="35"/>
  <c r="I14" i="35"/>
  <c r="F14" i="35"/>
  <c r="I13" i="35"/>
  <c r="F13" i="35"/>
  <c r="I12" i="35"/>
  <c r="F12" i="35"/>
  <c r="I11" i="35"/>
  <c r="E15" i="35" l="1"/>
  <c r="C15" i="35" s="1"/>
  <c r="E12" i="35"/>
  <c r="C12" i="35" s="1"/>
  <c r="E21" i="35"/>
  <c r="C21" i="35" s="1"/>
  <c r="E25" i="35"/>
  <c r="C25" i="35" s="1"/>
  <c r="E24" i="35"/>
  <c r="C24" i="35" s="1"/>
  <c r="E27" i="35"/>
  <c r="C27" i="35" s="1"/>
  <c r="E31" i="35"/>
  <c r="C31" i="35" s="1"/>
  <c r="E37" i="35"/>
  <c r="C37" i="35" s="1"/>
  <c r="E30" i="35"/>
  <c r="C30" i="35" s="1"/>
  <c r="E40" i="35"/>
  <c r="C40" i="35" s="1"/>
  <c r="E20" i="35"/>
  <c r="C20" i="35" s="1"/>
  <c r="E18" i="35"/>
  <c r="C18" i="35" s="1"/>
  <c r="E22" i="35"/>
  <c r="C22" i="35" s="1"/>
  <c r="E26" i="35"/>
  <c r="C26" i="35" s="1"/>
  <c r="E28" i="35"/>
  <c r="C28" i="35" s="1"/>
  <c r="E32" i="35"/>
  <c r="C32" i="35" s="1"/>
  <c r="E13" i="35"/>
  <c r="C13" i="35" s="1"/>
  <c r="E35" i="35"/>
  <c r="C35" i="35" s="1"/>
  <c r="E39" i="35"/>
  <c r="C39" i="35" s="1"/>
  <c r="E19" i="35"/>
  <c r="C19" i="35" s="1"/>
  <c r="E23" i="35"/>
  <c r="C23" i="35" s="1"/>
  <c r="E29" i="35"/>
  <c r="C29" i="35" s="1"/>
  <c r="E33" i="35"/>
  <c r="C33" i="35" s="1"/>
  <c r="F17" i="35"/>
  <c r="E17" i="35" s="1"/>
  <c r="C17" i="35" s="1"/>
  <c r="F11" i="35"/>
  <c r="E11" i="35" s="1"/>
  <c r="C11" i="35" s="1"/>
  <c r="E34" i="35"/>
  <c r="C34" i="35" s="1"/>
  <c r="E38" i="35"/>
  <c r="C38" i="35" s="1"/>
  <c r="F16" i="35"/>
  <c r="I16" i="35"/>
  <c r="E14" i="35"/>
  <c r="C14" i="35" s="1"/>
  <c r="E36" i="35"/>
  <c r="C36" i="35" s="1"/>
  <c r="E16" i="35" l="1"/>
  <c r="C16" i="35" s="1"/>
  <c r="F70" i="28" l="1"/>
  <c r="F52" i="28"/>
  <c r="F43" i="28"/>
  <c r="F40" i="28"/>
  <c r="F13" i="28"/>
  <c r="F14" i="28"/>
  <c r="F18" i="28"/>
  <c r="F19" i="28"/>
  <c r="F20" i="28"/>
  <c r="F21" i="28"/>
  <c r="F23" i="28"/>
  <c r="F24" i="28"/>
  <c r="F25" i="28"/>
  <c r="F27" i="28"/>
  <c r="F28" i="28"/>
  <c r="F30" i="28"/>
  <c r="F31" i="28"/>
  <c r="F33" i="28"/>
  <c r="F34" i="28"/>
  <c r="F35" i="28"/>
  <c r="F36" i="28"/>
  <c r="F37" i="28"/>
  <c r="F38" i="28"/>
  <c r="F39" i="28"/>
  <c r="F41" i="28"/>
  <c r="F42" i="28"/>
  <c r="F44" i="28"/>
  <c r="F45" i="28"/>
  <c r="F46" i="28"/>
  <c r="F47" i="28"/>
  <c r="F48" i="28"/>
  <c r="F50" i="28"/>
  <c r="F51" i="28"/>
  <c r="F53" i="28"/>
  <c r="F54" i="28"/>
  <c r="F55" i="28"/>
  <c r="F56" i="28"/>
  <c r="F58" i="28"/>
  <c r="F59" i="28"/>
  <c r="F60" i="28"/>
  <c r="F61" i="28"/>
  <c r="F62" i="28"/>
  <c r="F63" i="28"/>
  <c r="F64" i="28"/>
  <c r="F66" i="28"/>
  <c r="F67" i="28"/>
  <c r="F68" i="28"/>
  <c r="F69" i="28"/>
  <c r="F71" i="28"/>
  <c r="F72" i="28"/>
  <c r="F74" i="28"/>
  <c r="F75" i="28"/>
  <c r="F76" i="28"/>
  <c r="F77" i="28"/>
  <c r="F78" i="28"/>
  <c r="F79" i="28"/>
  <c r="F80" i="28"/>
  <c r="F81" i="28"/>
  <c r="F82" i="28"/>
  <c r="F83" i="28"/>
  <c r="F84" i="28"/>
  <c r="F85" i="28"/>
  <c r="F86" i="28"/>
  <c r="F87" i="28"/>
  <c r="F88" i="28"/>
  <c r="F32" i="28"/>
  <c r="F26" i="28"/>
  <c r="E23" i="28" l="1"/>
  <c r="C23" i="28" s="1"/>
  <c r="E83" i="28"/>
  <c r="C83" i="28" s="1"/>
  <c r="E35" i="28"/>
  <c r="C35" i="28" s="1"/>
  <c r="E80" i="28"/>
  <c r="C80" i="28" s="1"/>
  <c r="E72" i="28"/>
  <c r="C72" i="28" s="1"/>
  <c r="E13" i="28"/>
  <c r="C13" i="28" s="1"/>
  <c r="E88" i="28"/>
  <c r="C88" i="28" s="1"/>
  <c r="E76" i="28"/>
  <c r="C76" i="28" s="1"/>
  <c r="E63" i="28"/>
  <c r="C63" i="28" s="1"/>
  <c r="E34" i="28"/>
  <c r="C34" i="28" s="1"/>
  <c r="E21" i="28"/>
  <c r="C21" i="28" s="1"/>
  <c r="E41" i="28"/>
  <c r="C41" i="28" s="1"/>
  <c r="E20" i="28"/>
  <c r="C20" i="28" s="1"/>
  <c r="F16" i="28"/>
  <c r="F29" i="28"/>
  <c r="E60" i="28"/>
  <c r="C60" i="28" s="1"/>
  <c r="E39" i="28"/>
  <c r="C39" i="28" s="1"/>
  <c r="E30" i="28"/>
  <c r="C30" i="28" s="1"/>
  <c r="E66" i="28"/>
  <c r="C66" i="28" s="1"/>
  <c r="E48" i="28"/>
  <c r="C48" i="28" s="1"/>
  <c r="E59" i="28"/>
  <c r="C59" i="28" s="1"/>
  <c r="E64" i="28"/>
  <c r="C64" i="28" s="1"/>
  <c r="E58" i="28"/>
  <c r="C58" i="28" s="1"/>
  <c r="E14" i="28"/>
  <c r="C14" i="28" s="1"/>
  <c r="E87" i="28"/>
  <c r="C87" i="28" s="1"/>
  <c r="E69" i="28"/>
  <c r="C69" i="28" s="1"/>
  <c r="E42" i="28"/>
  <c r="C42" i="28" s="1"/>
  <c r="E33" i="28"/>
  <c r="C33" i="28" s="1"/>
  <c r="E82" i="28"/>
  <c r="C82" i="28" s="1"/>
  <c r="E75" i="28"/>
  <c r="C75" i="28" s="1"/>
  <c r="E37" i="28"/>
  <c r="C37" i="28" s="1"/>
  <c r="E27" i="28"/>
  <c r="C27" i="28" s="1"/>
  <c r="E18" i="28"/>
  <c r="C18" i="28" s="1"/>
  <c r="E81" i="28"/>
  <c r="C81" i="28" s="1"/>
  <c r="E74" i="28"/>
  <c r="C74" i="28" s="1"/>
  <c r="E56" i="28"/>
  <c r="C56" i="28" s="1"/>
  <c r="E36" i="28"/>
  <c r="C36" i="28" s="1"/>
  <c r="E25" i="28"/>
  <c r="C25" i="28" s="1"/>
  <c r="E38" i="28"/>
  <c r="C38" i="28" s="1"/>
  <c r="E28" i="28"/>
  <c r="C28" i="28" s="1"/>
  <c r="E40" i="28"/>
  <c r="C40" i="28" s="1"/>
  <c r="E55" i="28"/>
  <c r="C55" i="28" s="1"/>
  <c r="E54" i="28"/>
  <c r="C54" i="28" s="1"/>
  <c r="E44" i="28"/>
  <c r="C44" i="28" s="1"/>
  <c r="E32" i="28"/>
  <c r="C32" i="28" s="1"/>
  <c r="E43" i="28"/>
  <c r="C43" i="28" s="1"/>
  <c r="E52" i="28"/>
  <c r="C52" i="28" s="1"/>
  <c r="E70" i="28"/>
  <c r="C70" i="28" s="1"/>
  <c r="E45" i="28"/>
  <c r="C45" i="28" s="1"/>
  <c r="E86" i="28"/>
  <c r="C86" i="28" s="1"/>
  <c r="E79" i="28"/>
  <c r="C79" i="28" s="1"/>
  <c r="E62" i="28"/>
  <c r="C62" i="28" s="1"/>
  <c r="E53" i="28"/>
  <c r="C53" i="28" s="1"/>
  <c r="E85" i="28"/>
  <c r="C85" i="28" s="1"/>
  <c r="E78" i="28"/>
  <c r="C78" i="28" s="1"/>
  <c r="E68" i="28"/>
  <c r="C68" i="28" s="1"/>
  <c r="E51" i="28"/>
  <c r="C51" i="28" s="1"/>
  <c r="E31" i="28"/>
  <c r="C31" i="28" s="1"/>
  <c r="E46" i="28"/>
  <c r="C46" i="28" s="1"/>
  <c r="E84" i="28"/>
  <c r="C84" i="28" s="1"/>
  <c r="E77" i="28"/>
  <c r="C77" i="28" s="1"/>
  <c r="E71" i="28"/>
  <c r="C71" i="28" s="1"/>
  <c r="E67" i="28"/>
  <c r="C67" i="28" s="1"/>
  <c r="E61" i="28"/>
  <c r="C61" i="28" s="1"/>
  <c r="E24" i="28"/>
  <c r="C24" i="28" s="1"/>
  <c r="E19" i="28"/>
  <c r="C19" i="28" s="1"/>
  <c r="E50" i="28"/>
  <c r="C50" i="28" s="1"/>
  <c r="E47" i="28"/>
  <c r="C47" i="28" s="1"/>
  <c r="E26" i="28"/>
  <c r="C26" i="28" s="1"/>
  <c r="F73" i="28"/>
  <c r="F65" i="28"/>
  <c r="F57" i="28"/>
  <c r="C12" i="24"/>
  <c r="F12" i="24"/>
  <c r="E29" i="28" l="1"/>
  <c r="C29" i="28" s="1"/>
  <c r="E16" i="28"/>
  <c r="C16" i="28" s="1"/>
  <c r="E57" i="28"/>
  <c r="C57" i="28" s="1"/>
  <c r="E65" i="28"/>
  <c r="C65" i="28" s="1"/>
  <c r="E73" i="28"/>
  <c r="C73" i="28" s="1"/>
  <c r="C11" i="24"/>
  <c r="F15" i="28"/>
  <c r="F11" i="24"/>
  <c r="K10" i="8"/>
  <c r="J10" i="8"/>
  <c r="I10" i="8"/>
  <c r="H10" i="8"/>
  <c r="G10" i="8"/>
  <c r="F10" i="8"/>
  <c r="E10" i="8"/>
  <c r="D10" i="8"/>
  <c r="C10" i="8"/>
  <c r="K8" i="8"/>
  <c r="J8" i="8"/>
  <c r="I8" i="8"/>
  <c r="H8" i="8"/>
  <c r="H49" i="8" s="1"/>
  <c r="G8" i="8"/>
  <c r="G49" i="8" s="1"/>
  <c r="F8" i="8"/>
  <c r="F49" i="8" s="1"/>
  <c r="E8" i="8"/>
  <c r="E49" i="8" s="1"/>
  <c r="D8" i="8"/>
  <c r="D49" i="8" s="1"/>
  <c r="C8" i="8"/>
  <c r="C49" i="8" s="1"/>
  <c r="K42" i="6"/>
  <c r="J42" i="6"/>
  <c r="I42" i="6"/>
  <c r="H42" i="6"/>
  <c r="G42" i="6"/>
  <c r="F42" i="6"/>
  <c r="E42" i="6"/>
  <c r="D42" i="6"/>
  <c r="C42" i="6"/>
  <c r="K40" i="6"/>
  <c r="J40" i="6"/>
  <c r="I40" i="6"/>
  <c r="H40" i="6"/>
  <c r="H81" i="6" s="1"/>
  <c r="G40" i="6"/>
  <c r="G81" i="6" s="1"/>
  <c r="F40" i="6"/>
  <c r="F81" i="6" s="1"/>
  <c r="E40" i="6"/>
  <c r="E81" i="6" s="1"/>
  <c r="D40" i="6"/>
  <c r="D81" i="6" s="1"/>
  <c r="C40" i="6"/>
  <c r="C81" i="6" s="1"/>
  <c r="K41" i="5"/>
  <c r="J41" i="5"/>
  <c r="I41" i="5"/>
  <c r="H41" i="5"/>
  <c r="G41" i="5"/>
  <c r="F41" i="5"/>
  <c r="E41" i="5"/>
  <c r="D41" i="5"/>
  <c r="C41" i="5"/>
  <c r="K39" i="5"/>
  <c r="J39" i="5"/>
  <c r="I39" i="5"/>
  <c r="H39" i="5"/>
  <c r="H80" i="5" s="1"/>
  <c r="G39" i="5"/>
  <c r="G80" i="5" s="1"/>
  <c r="F39" i="5"/>
  <c r="F80" i="5" s="1"/>
  <c r="E39" i="5"/>
  <c r="E80" i="5" s="1"/>
  <c r="D39" i="5"/>
  <c r="D80" i="5" s="1"/>
  <c r="C39" i="5"/>
  <c r="C80" i="5" s="1"/>
  <c r="E69" i="4"/>
  <c r="D69" i="4"/>
  <c r="C69" i="4"/>
  <c r="K43" i="3"/>
  <c r="J43" i="3"/>
  <c r="I43" i="3"/>
  <c r="H43" i="3"/>
  <c r="G43" i="3"/>
  <c r="F43" i="3"/>
  <c r="E43" i="3"/>
  <c r="D43" i="3"/>
  <c r="C43" i="3"/>
  <c r="K41" i="3"/>
  <c r="J41" i="3"/>
  <c r="I41" i="3"/>
  <c r="H41" i="3"/>
  <c r="H82" i="3" s="1"/>
  <c r="G41" i="3"/>
  <c r="G82" i="3" s="1"/>
  <c r="F41" i="3"/>
  <c r="F82" i="3" s="1"/>
  <c r="E41" i="3"/>
  <c r="E82" i="3" s="1"/>
  <c r="D41" i="3"/>
  <c r="D82" i="3" s="1"/>
  <c r="C41" i="3"/>
  <c r="C82" i="3" s="1"/>
  <c r="E15" i="28" l="1"/>
  <c r="C15" i="28" l="1"/>
</calcChain>
</file>

<file path=xl/sharedStrings.xml><?xml version="1.0" encoding="utf-8"?>
<sst xmlns="http://schemas.openxmlformats.org/spreadsheetml/2006/main" count="4247" uniqueCount="802">
  <si>
    <t>Preface</t>
  </si>
  <si>
    <t xml:space="preserve">     Allah grants success</t>
  </si>
  <si>
    <t xml:space="preserve">      والله ولي التوفيق،،،</t>
  </si>
  <si>
    <t xml:space="preserve">فهرس نشرة إحصاءات الطاقة والصناعة </t>
  </si>
  <si>
    <t>Bulletin of Energy and Industry Statistics Index</t>
  </si>
  <si>
    <t>Table No.</t>
  </si>
  <si>
    <t>Particulars</t>
  </si>
  <si>
    <r>
      <rPr>
        <b/>
        <sz val="10"/>
        <color indexed="8"/>
        <rFont val="Arial"/>
        <family val="2"/>
      </rPr>
      <t xml:space="preserve">رقم الصفحة
</t>
    </r>
    <r>
      <rPr>
        <b/>
        <sz val="8"/>
        <color indexed="8"/>
        <rFont val="Arial"/>
        <family val="2"/>
      </rPr>
      <t>Page No.</t>
    </r>
  </si>
  <si>
    <t>البيـان</t>
  </si>
  <si>
    <t>رقم الجدول</t>
  </si>
  <si>
    <t xml:space="preserve">Preface </t>
  </si>
  <si>
    <t xml:space="preserve">تقديــــــــم </t>
  </si>
  <si>
    <t xml:space="preserve">Introduction </t>
  </si>
  <si>
    <t xml:space="preserve">مقدمـــــــــــة </t>
  </si>
  <si>
    <t xml:space="preserve">Data presentation </t>
  </si>
  <si>
    <t xml:space="preserve">أسلوب عرض البيانات </t>
  </si>
  <si>
    <t xml:space="preserve">Concepts and definitions </t>
  </si>
  <si>
    <t xml:space="preserve">أهم المفاهيم والتعاريف المستخدمة </t>
  </si>
  <si>
    <t xml:space="preserve"> Chapter One
(Operating establishments frame)</t>
  </si>
  <si>
    <t>الفصل الأول
(إطار المنشآت العاملة)</t>
  </si>
  <si>
    <t>Chapter Tow
Establishments employing (Less than ten employees)</t>
  </si>
  <si>
    <t>الفصل الثاني
المنشآت التي تستخدم (أقل من عشرة مشتغلين)</t>
  </si>
  <si>
    <t>2</t>
  </si>
  <si>
    <t>3</t>
  </si>
  <si>
    <t>4</t>
  </si>
  <si>
    <t>5</t>
  </si>
  <si>
    <t>6</t>
  </si>
  <si>
    <t>Chapter Three
Establishments employing (Ten employees and more)</t>
  </si>
  <si>
    <t>الفصل الثالث
المنشآت التي تستخدم (عشرة مشتغلين فأكثر)</t>
  </si>
  <si>
    <t>7</t>
  </si>
  <si>
    <t>8</t>
  </si>
  <si>
    <t>9</t>
  </si>
  <si>
    <t>10</t>
  </si>
  <si>
    <t>11</t>
  </si>
  <si>
    <t>Chapter Four
Estimat of Energy and Industry Activity (Total of chapters two and three)</t>
  </si>
  <si>
    <t>الفصل الرابع
تقديرات نشاط الطاقة و الصناعة (إجمالي الفصل الثاني والثالث)</t>
  </si>
  <si>
    <t>12</t>
  </si>
  <si>
    <t>13</t>
  </si>
  <si>
    <t>14</t>
  </si>
  <si>
    <t>15</t>
  </si>
  <si>
    <t>16</t>
  </si>
  <si>
    <t>17</t>
  </si>
  <si>
    <t>18</t>
  </si>
  <si>
    <t>Appendix
Annual questionnaire of Energy and Industry Statisties</t>
  </si>
  <si>
    <t>المرفقات
الاستمارة السنوية لإحصاءات الطاقة والصناعة</t>
  </si>
  <si>
    <t>Introduction</t>
  </si>
  <si>
    <t>مقدمــة</t>
  </si>
  <si>
    <t>1- The Scope:</t>
  </si>
  <si>
    <t>1 - النطـــاق:</t>
  </si>
  <si>
    <t>This bulletin covers the activities of Energy and Industry  of the National Classification of Economic Activities, derived from the fourth revision of the International Standard Industrial Classification of all Economic Activities (ISIC), which was adopted by the United Nations Statistical Division (UNSD).                                                                                                       As of this issue of the bulletin, a shift to the 4th. revision of the classification has been achieved. National groups of classification are as follows :</t>
  </si>
  <si>
    <t xml:space="preserve">تغطي هذه النشرة السنوية أنشطة الطاقة والصناعة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حيث جرى الانتقال إلى هذا التنقيح اعتبارا من هذا العدد للنشرة مفصلة على مستوى مجموعات تصنيف وطنية وذلك على النحو التالي : </t>
  </si>
  <si>
    <t xml:space="preserve">(B) </t>
  </si>
  <si>
    <t>Mining and Quarrying.</t>
  </si>
  <si>
    <t xml:space="preserve"> التعدين واستغلال المحاجر.
</t>
  </si>
  <si>
    <t>(ب)</t>
  </si>
  <si>
    <t>(C)</t>
  </si>
  <si>
    <t xml:space="preserve"> Manufacturing</t>
  </si>
  <si>
    <t xml:space="preserve"> الصناعات التحويلية.</t>
  </si>
  <si>
    <t>(ج)</t>
  </si>
  <si>
    <t>(D)</t>
  </si>
  <si>
    <t xml:space="preserve"> Electricity , Gas, Steam and Air Conditioning Supply.</t>
  </si>
  <si>
    <t>توصيل الكهرباء والغاز والبخار وتكييف الهواء.</t>
  </si>
  <si>
    <t>(د)</t>
  </si>
  <si>
    <t>(E)</t>
  </si>
  <si>
    <t xml:space="preserve"> Water Supply,Sewerage , Waste management and remediation activities.</t>
  </si>
  <si>
    <t>امدادات المياه, وانشطة المجاري وادارة الفضلات المعالجة</t>
  </si>
  <si>
    <t>(هـ)</t>
  </si>
  <si>
    <t>For information these statistics include data of government, mixed and private sector establishments.</t>
  </si>
  <si>
    <t>علماً بأن هذه الإحصاءات تتضمن بيانات عن منشآت القطاع الحكومي والمختلط والخاص .</t>
  </si>
  <si>
    <t>2- The Questionnaires:</t>
  </si>
  <si>
    <t>2 - الاستمارات المستخدمة:</t>
  </si>
  <si>
    <t>For information these statistics include data of government, mixed and private sector establishments</t>
  </si>
  <si>
    <t>الاستمارة السنوية لإحصاءات الطاقة والصناعة لجميع المنشآت .</t>
  </si>
  <si>
    <t>3- The Timing:</t>
  </si>
  <si>
    <t>3 - فترة الإسناد الزمني:</t>
  </si>
  <si>
    <t>The data of this bulletin were collected for one year starts on first of January and ends on end of December</t>
  </si>
  <si>
    <t>جمعت بيانات هذه النشرة عن سنة ميلادية تبدأ اعتباراً من أول يناير وتنتهي آخر ديسمبر.</t>
  </si>
  <si>
    <t>4- Survey method:</t>
  </si>
  <si>
    <t>4 - أسلوب المسح:</t>
  </si>
  <si>
    <t xml:space="preserve"> -  Comprehensive frame was prepared for operating economic activities based on data of the 2015 establishments’ census.</t>
  </si>
  <si>
    <t>ـ تم إعداد إطار متكامل بالمنشآت العاملة في الانشطة الاقتصادية المختلفة مستنداً على بيانات تعداد المنشآت مايو عام 2015م .</t>
  </si>
  <si>
    <t xml:space="preserve"> - Field and office checking took place for the frame to ensure number of employees and the rest of frame data of the economic activity</t>
  </si>
  <si>
    <t>ـ تم التدقيق الميداني والمكتبي للإطار للتأكد من عدد العاملين وباقي بيانات الإطار للنشاط الاقتصادي.</t>
  </si>
  <si>
    <t xml:space="preserve"> - Data of establishments employing ten employees and more were collected through comprehensive counting, while establishments employing less than ten employees were studied through sample</t>
  </si>
  <si>
    <t>ـ تم جمع بيانات المنشآت التي يعمل بها عشرة مشتغلين فأكثر بالحصر الشامل، أما المنشآت التي يعمل بها أقل من عشرة مشتغلين فقد تمت دراستها بالعينة.</t>
  </si>
  <si>
    <t xml:space="preserve">       Data presentation </t>
  </si>
  <si>
    <r>
      <rPr>
        <sz val="16"/>
        <color indexed="8"/>
        <rFont val="Arial"/>
        <family val="2"/>
      </rPr>
      <t>أ</t>
    </r>
    <r>
      <rPr>
        <b/>
        <sz val="16"/>
        <color indexed="8"/>
        <rFont val="Arial"/>
        <family val="2"/>
      </rPr>
      <t>سلوب عرض البيانات:</t>
    </r>
  </si>
  <si>
    <t xml:space="preserve">       Data were presented in four chapters according to the following:</t>
  </si>
  <si>
    <t xml:space="preserve">تغطي هذه النشرة السنوية أنشطةالطاقة والصناعة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حيث جرى الانتقال إلى هذا التنقيح اعتبارا من هذا العدد للنشرة مفصلة على مستوى مجموعات تصنيف وطنية وذلك على النحو التالي : </t>
  </si>
  <si>
    <t>Chapter one:</t>
  </si>
  <si>
    <t>Operating establishments frame</t>
  </si>
  <si>
    <t>إطار المنشآت العاملة.</t>
  </si>
  <si>
    <t>الفصل الاول:</t>
  </si>
  <si>
    <t>Chapter tow:</t>
  </si>
  <si>
    <t>Establishments estimates (less than ten employees).</t>
  </si>
  <si>
    <t>تقديرات المنشآت (أقل من عشرة مشتغلين).</t>
  </si>
  <si>
    <t>الفصل الثاني:</t>
  </si>
  <si>
    <t>Chapter three:</t>
  </si>
  <si>
    <t>Comprehensive counting estimates (ten employees and more).</t>
  </si>
  <si>
    <t>الفصل الثالث:</t>
  </si>
  <si>
    <t>Chapter four:</t>
  </si>
  <si>
    <t>Estimates of Industry &amp; Energy Statistics (total of chapters two and three).</t>
  </si>
  <si>
    <t>تقديرات نشاط الطاقة والصناعة (تشمل إجمالي الباب الثاني والثالث).</t>
  </si>
  <si>
    <t>الفصل الرابع:</t>
  </si>
  <si>
    <r>
      <rPr>
        <b/>
        <i/>
        <sz val="12"/>
        <color indexed="8"/>
        <rFont val="Arial"/>
        <family val="2"/>
      </rPr>
      <t xml:space="preserve">Important note:
         </t>
    </r>
    <r>
      <rPr>
        <b/>
        <i/>
        <sz val="11"/>
        <color indexed="8"/>
        <rFont val="Arial"/>
        <family val="2"/>
      </rPr>
      <t>Inequality of totals in some tables due to approximation.</t>
    </r>
  </si>
  <si>
    <t>ملاحظة هامة:
         إن عدم تساوي مجاميع بعض الجداول يعود للتقريب.</t>
  </si>
  <si>
    <t>Concepts and definitions</t>
  </si>
  <si>
    <t>أهم المفاهيم والتعاريف</t>
  </si>
  <si>
    <t>1- The Establishment:</t>
  </si>
  <si>
    <t>1- المنشأة:</t>
  </si>
  <si>
    <t>Project or part of project with constant site, performing one or more economic activity under one administration and has or could have regular accounts. Holder of project could be natural or artificial person.</t>
  </si>
  <si>
    <t>2- Legal Entity:</t>
  </si>
  <si>
    <t>2- الكيان القانوني:</t>
  </si>
  <si>
    <t>It is the legal status of capital ownership of establishments aiming profit; it includes individual, joint-liability companies, partnership companies, limited liability companies and joint-stock companies.</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</si>
  <si>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الحكومي .</t>
  </si>
  <si>
    <t>a- Individual Establishment:</t>
  </si>
  <si>
    <t>أ- المنشات الفردية</t>
  </si>
  <si>
    <t>Establishment owned by one person (natural person), where no one has partnership in its holding.</t>
  </si>
  <si>
    <t>هي المنشأة التي يحوزها فرد (شخص طبيعي) ولا يشاركه في حيازتها أحد.</t>
  </si>
  <si>
    <t>b- Joint-Liability Company:</t>
  </si>
  <si>
    <t>ب ـ شركة تضامن:</t>
  </si>
  <si>
    <t>Company composed of two or more persons and registered with official contract (each partner is joint), i.e. guarantor to other partners jointly. Each of them is responsible absolute responsibility for company’s financial commitments within the limits of paid capital, as well as his personal properties.</t>
  </si>
  <si>
    <t>هي شركة تتكون من شخصين أو أكثر وتسجل بعقد رسمي، (كل شريك فيها متضامن) أي ضامناً لغيره من الشركاء متضامناً معهم، وكل منهم مسؤول عن التزامات الشركة المالية مسؤولية مطلقة في حدود رأس المال المدفوع للشركة وكذلك أملاكه الخاصة.</t>
  </si>
  <si>
    <t>c- Limited Partnership Company:</t>
  </si>
  <si>
    <t>ج ـ شركة التوصية البسيطة:</t>
  </si>
  <si>
    <t>Company composed of two or more persons and registered with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</si>
  <si>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هي شركة تتكون من شخصين أو أكثر، وتسجل بعقد رسمي وتحتوي على فريقين من الشركاء: شركاء موصون وشركاء متضامنون، وقد تتكون الشركة من شريك واحد من كل فريق. والشركاء الموصون هم شركاء منصوص على أسمائهم في عقد الشركة بصفتهم هذه، وهم مسؤولون عن التزامات الشركة المالية مسؤولية مقيدة في حدود أنصبتهم في رأس المال. أما الشركاء المتضامنون فمسؤوليتهم غير محددة مثل الشركاء المتضامنون في شركات التضامن.</t>
  </si>
  <si>
    <t>d- Limited Joint-Stock Companies:</t>
  </si>
  <si>
    <t>د ـ شركة التوصية بالأسهم:</t>
  </si>
  <si>
    <t>Company registered with official contract, and composed of party of silent partners and another party of acting partners, same as Partnership Company, however share of silent partners in capital is underwritten shares. Names of these shareholders are not mentioned in company’s contract and they are only questioned within the limits of shares value that they shared in.</t>
  </si>
  <si>
    <t>هي شركة مسجلة بعقد رسمي. وتتكون من فريق من الشركاء المتضامنين وفريق من الشركاء الموصين، شأنها في ذلك شأن شركة التوصية البسيطة، إلا أن حصة فريق الشركاء الموصين في رأس المال تكون عبارة عن أسهم يُكتتب فيها. ولا تذكر أسماء هؤلاء المساهمين في عقد الشركة، ولا يُسأل هؤلاء المساهمون عن إلتزامات الشركة المالية إلا في حدود قيمة الأسهم التي ساهموا بها.</t>
  </si>
  <si>
    <t>e- Limited Liability Company:</t>
  </si>
  <si>
    <t>هـ ـ شركة ذات مسؤولية محدودة:</t>
  </si>
  <si>
    <t>The following conditions are required to establish such company:</t>
  </si>
  <si>
    <t>هي شركة يتطلب قيامها توفر الشروط الأساسية الآتية:</t>
  </si>
  <si>
    <t>* Composed of two or more partners with official contract and number of partners should not be more than a number stated in concerned country laws and mentioned namely in company’s contract.</t>
  </si>
  <si>
    <r>
      <rPr>
        <sz val="14"/>
        <color theme="1"/>
        <rFont val="Arial"/>
        <family val="2"/>
      </rPr>
      <t xml:space="preserve">* </t>
    </r>
    <r>
      <rPr>
        <sz val="16"/>
        <color indexed="8"/>
        <rFont val="Arial"/>
        <family val="2"/>
      </rPr>
      <t>تتكون من شريكين أو أكثر بعقد رسمي، ولا يزيد عدد الشركاء فيها عن عدد تنص عليه قوانين الدولة المعنية، يذكرون بالاسم في عقد الشركة.</t>
    </r>
  </si>
  <si>
    <t>* Company’s capital should not be less than a specific amount determined by concerned country laws.</t>
  </si>
  <si>
    <t>* لا يقل رأس مال الشركة عن مبلغ تحدده قوانين الدولة المعنية.</t>
  </si>
  <si>
    <t>* Each partner is responsible for company’s obligations within the amount of his share in capital only.</t>
  </si>
  <si>
    <r>
      <rPr>
        <sz val="14"/>
        <color theme="1"/>
        <rFont val="Arial"/>
        <family val="2"/>
      </rPr>
      <t>*</t>
    </r>
    <r>
      <rPr>
        <sz val="16"/>
        <color indexed="8"/>
        <rFont val="Arial"/>
        <family val="2"/>
      </rPr>
      <t xml:space="preserve"> كل شريك من الشركاء مسؤول عن الالتزامات المالية للشركة بقدر حصته في رأس المال فقط.</t>
    </r>
  </si>
  <si>
    <t>* The company is prohibited in general from practicing work of insurance, banking, saving, receiving deposits or investing funds for others.</t>
  </si>
  <si>
    <r>
      <rPr>
        <sz val="14"/>
        <color theme="1"/>
        <rFont val="Arial"/>
        <family val="2"/>
      </rPr>
      <t xml:space="preserve">* </t>
    </r>
    <r>
      <rPr>
        <sz val="16"/>
        <color indexed="8"/>
        <rFont val="Arial"/>
        <family val="2"/>
      </rPr>
      <t>محظور على الشركة الإشتغال في أعمال التأمين أو أعمال البنوك أو الإدخار أو تلقي الودائع أو إستثمار الأموال لحساب الغير بوجه عام.</t>
    </r>
  </si>
  <si>
    <t>* The company is established for a specific period that should be stated in company’s articles of incorporation.</t>
  </si>
  <si>
    <r>
      <rPr>
        <sz val="14"/>
        <color theme="1"/>
        <rFont val="Arial"/>
        <family val="2"/>
      </rPr>
      <t>*</t>
    </r>
    <r>
      <rPr>
        <sz val="16"/>
        <color indexed="8"/>
        <rFont val="Arial"/>
        <family val="2"/>
      </rPr>
      <t xml:space="preserve"> تؤسس الشركة لمدة محددة ويُنص بالمدة في عقد تأسيس الشركة.</t>
    </r>
  </si>
  <si>
    <t>* The company’s commercial name should be followed with the term “with limited liability (W.L.L.)”, i.e. type of such companies could be known from its address or commercial name.</t>
  </si>
  <si>
    <r>
      <rPr>
        <sz val="14"/>
        <color theme="1"/>
        <rFont val="Arial"/>
        <family val="2"/>
      </rPr>
      <t>*</t>
    </r>
    <r>
      <rPr>
        <sz val="16"/>
        <color indexed="8"/>
        <rFont val="Arial"/>
        <family val="2"/>
      </rPr>
      <t xml:space="preserve"> لابد أن يكون اسم الشركة التجاري متبوعاً بعبارة ذات مسؤولية محدودة ( ذ.م.م) أي أنه يمكن معرفة هذا النوع من الشركات من واقع عنوانها أو إسمها التجاري.</t>
    </r>
  </si>
  <si>
    <t>f- Joint-stock company:</t>
  </si>
  <si>
    <t>و ـ شركة مساهمة:</t>
  </si>
  <si>
    <t>An approval from the supreme authorities in the state should be issued for such companies. It has two types of partners, founder and share holder, and its capital is composed of shares equal in value that are placed for underwriting and could be circulated later. The partners are not questioned for company’s financial obligation other than the value of shares they underwritten. The law should state that company’s capital should not be less than certain amount and its name usually followed by (J.C)</t>
  </si>
  <si>
    <t>هي شركة تصدر بها موافقة من الجهات العليا بالدولة، فيها نوعان من الشركاء مؤسسون ومساهمون، ويتكون رأسمالها من أسهم متساوية القيمة تطرح للإكتتاب العام وتكون قابلة للتداول فيما بعد، ولا يُسأل المساهمون عن التزامات الشركة المالية إلا بقدر قيمة الأسهم التي إكتتبوا بها. وينص القانون على أن لا يقل رأس مال الشركة عن مبلغ معين وعادة يتبع اسمها بعبارة (م.ع).</t>
  </si>
  <si>
    <t>g- Special Joint-Stock Company:</t>
  </si>
  <si>
    <t>زـ شركة مساهمة خاصة:</t>
  </si>
  <si>
    <t>Its capital is composed of equal value shares not for underwriting and circulation. Underwriting is for limited number of persons, usually founders, and responsibility of shareholder does not exceed the limit of his shares in company’s capital.</t>
  </si>
  <si>
    <r>
      <rPr>
        <sz val="14"/>
        <color theme="1"/>
        <rFont val="Arial"/>
        <family val="2"/>
      </rPr>
      <t>هي شركة يتكون رأسمالها من أسهم متساوية القيمة غير مطروحة للإكتتاب العام وغير قابلة للتداول ويطرح الإكتتاب فيها لعدد محدود من الأشخاص عادة المؤسسون، ولا تتعدى مسؤولية المساهم حدود حصته من الأسهم في</t>
    </r>
    <r>
      <rPr>
        <b/>
        <sz val="16"/>
        <color indexed="8"/>
        <rFont val="Arial"/>
        <family val="2"/>
      </rPr>
      <t xml:space="preserve"> رأسمال </t>
    </r>
    <r>
      <rPr>
        <sz val="16"/>
        <color indexed="8"/>
        <rFont val="Arial"/>
        <family val="2"/>
      </rPr>
      <t>الشركة.</t>
    </r>
  </si>
  <si>
    <t>h- Foreign Establishment Branch:</t>
  </si>
  <si>
    <t>ح ـ فرع لمنشأة أجنبية:</t>
  </si>
  <si>
    <t>An establishment authorized by the state, which is considered as a branch of foreign establishment and usually bears the name of Mother Company. The mother company undertakes to pay all financial obligations of the branch in the state in case of occurrence of any financial obligations in accordance with legal entity of Mother Company.</t>
  </si>
  <si>
    <t>وهي منشأة مرخصة في الدولة تعد فرعا لمنشأة أجنبية وعادة تحمل نفس إسم الشركة الأم، وتتعهد الشركة الأم بتسديد كافة الإلتزامات المالية لفرع المنشأة داخل الدولة في حالة حدوث أية التزامات مالية للغير حسب الكيان القانوني للشركة الأم.</t>
  </si>
  <si>
    <t>i- Governmental:</t>
  </si>
  <si>
    <t>ط ـ حكومي:</t>
  </si>
  <si>
    <t>An establishment owned directly by the state, whether it was related to state’s budget or has separate budget.</t>
  </si>
  <si>
    <t>هي المنشأة التي تعود ملكيتها إلى الدولة مباشرة، سواء كانت مرتبطة بالميزانية العامة للدولة أو لها ميزانية مستقلة.</t>
  </si>
  <si>
    <t>3- Ownership of Establishment:</t>
  </si>
  <si>
    <t>3ـ ملكية المنشأة:</t>
  </si>
  <si>
    <t>It is meant the sector that the establishment belongs to regarding ownership.</t>
  </si>
  <si>
    <t>ويقصد به القطاع الذي تنتمي إليه المنشأة من حيث الملكية.</t>
  </si>
  <si>
    <t>a- Government Sector:</t>
  </si>
  <si>
    <t>أ ـ قطاع حكومي:</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</si>
  <si>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its goods and services to other government departments.</t>
  </si>
  <si>
    <t>المنشآت الحكومية التي تمارس عادة نشاطاً إدارياً أو خدمياً حكومياً (مثل الوزارات والإدارات)، وتكون هذه الإدارات منتجة غير سوقية، أي تنتج سلعاً وخدمات يتم توريدها إلى الأفراد أو المنشآت الأخرى بالمجان أو بأسعار رمزية ليست ذات دلالة اقتصادية، ويمكن أن تقوم هذه الإدارات بتوريد سلعها أو خدماتها إلى إدارات حكومية أخرى.</t>
  </si>
  <si>
    <t>b- Public Sector (Government Establishments):</t>
  </si>
  <si>
    <t>ب ـ قطاع عام ( مؤسسات حكومية ):</t>
  </si>
  <si>
    <t>It includes establishments that practice productive activity of goods and services, where the government owns its capital completely. The government allows these establishments or companies large amount of power of disposal, not only in managing production, but in utilization funds also. These establishments or companies must be able to preserve its operating balances and commercial credit, and able to finance some or all capital formation from its savings, depreciation reserves or lending.</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</si>
  <si>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إستخدام الأموال أيضاً. ويجب أن تتمكن هذه المؤسسات أو الشركات من الإحتفاظ بأرصدتها العاملة وائتمانها التجاري، وتتمكن من تمويل بعض أو كل تكوين رأس المال من مدخراتها هي نفسها أو احتياطيات الإهتلاك أو بالإقتراض.</t>
  </si>
  <si>
    <t>c- Joint sector (mixed):</t>
  </si>
  <si>
    <t>ج ـ قطاع مشترك ( مختلط ):</t>
  </si>
  <si>
    <t>The sector that includes establishments that the government contributes in its capital with another entity, whether this entity was national or foreign.</t>
  </si>
  <si>
    <t>وهو القطاع الذي يضم المنشآت التي تساهم الحكومة في رأسمالها مع جهة أخرى سواء كانت هذه الجهة وطنية أو أجنبية.</t>
  </si>
  <si>
    <t>d- Private Sector:</t>
  </si>
  <si>
    <t>د ـ قطاع خاص:</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</si>
  <si>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</si>
  <si>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r>
      <rPr>
        <sz val="14"/>
        <color theme="1"/>
        <rFont val="Arial"/>
        <family val="2"/>
      </rPr>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t>
    </r>
    <r>
      <rPr>
        <sz val="11.5"/>
        <color indexed="8"/>
        <rFont val="Arial"/>
        <family val="2"/>
      </rPr>
      <t>…</t>
    </r>
    <r>
      <rPr>
        <sz val="16"/>
        <color indexed="8"/>
        <rFont val="Arial"/>
        <family val="2"/>
      </rPr>
      <t xml:space="preserve"> الخ.</t>
    </r>
  </si>
  <si>
    <t>4- Main Economic Activity:</t>
  </si>
  <si>
    <t>4ـ النشاط الاقتصادي الرئيسي:</t>
  </si>
  <si>
    <t>The activity practiced by the establishment that creates the largest share of total production value of the establishment or it is the activity specified by establishment’s owner or manager.</t>
  </si>
  <si>
    <t>هو النشاط الذي تزاوله المنشأة والذي يحقق أكبر حصة في جملة قيمة إنتاج المنشأة أو اكبر عائد للمنشاة أو هو النشاط الذي يحدده صاحب أو مدير المنشأة.</t>
  </si>
  <si>
    <t>5- Employment (employees):</t>
  </si>
  <si>
    <t>5ـ العمالة (المشتغلون):</t>
  </si>
  <si>
    <t>All individuals (citizens or non-citizens) who are related with work relation to the establishment in exchange for wage that they receive at the end of payment period (daily, weekly or monthly) or without wage. Those persons could be full time or part time employees, males or females or permanent or temporary employees. This includes absent persons due sick leave, leave of absence, training courses or scholarships.</t>
  </si>
  <si>
    <t>هم جميع الأفراد (مواطنون أو أجانب) الذين تربطهم بالمنشأة علاقة عمل مقابل أجر يحصلون عليه نهاية كل فترة صرف (يومي، إسبوعي، شهري) أو بدون أجر سواء كان هؤلاء الأفراد يعملون كل الوقت أو جزءاً منه ذكوراً أو إناثاً دائمين أو مؤقتين، ويشمل ذلك المتغيبون في إجازات مرضية أو إعتيادية أو دورات تدريبية أو منح دراسية.</t>
  </si>
  <si>
    <t>a- Owners working in the establishment:</t>
  </si>
  <si>
    <t>أ ـ أصحاب المنشأة العاملين بها:</t>
  </si>
  <si>
    <t>Holders or capital owners who actually work in the establishment.</t>
  </si>
  <si>
    <t>هم الأفراد الحائزون أو أصحاب رأس المال الذين يعملون فعلاً بالمنشأة.</t>
  </si>
  <si>
    <t>b- Unpaid Employees:</t>
  </si>
  <si>
    <t>ب ـ العاملون بدون أجر:</t>
  </si>
  <si>
    <t>Owners, relatives or partners who work in the individual establishment or individual companies (Joint-liability, Limited partnership or Limited joint-stock) full or part time. Provided that it is not less than one third of time and do not receive regular wage for their work, and employees of establishment of trainees or experience seekers.</t>
  </si>
  <si>
    <t>هم أصحاب العمل أو ذويهم أو شركائهم الذين يعملون بالمنشأة الفردية أو شركات الأشخاص (تضامن، توصية بسيطة، توصية بالأسهم) كل الوقت أو لجزء منه على أن لا يقل عن ثلث الوقت ولا يتقاضون أجراً منتظماً نظير عملهم، وكذلك العاملين بالمنشأة من متدربين أو طالبي خبرة.</t>
  </si>
  <si>
    <t>c- Paid Employees:</t>
  </si>
  <si>
    <t>ج ـ العاملون بأجر:</t>
  </si>
  <si>
    <t>Persons employed by the establishment for cash or in-king wage, whether they were permanent or temporary (part time employees). It includes persons absent from work for temporary reasons, such as leaves of absence or sick leaves.</t>
  </si>
  <si>
    <t>هم الأفراد العاملون بالمنشأة نظير أجر نقدي أو عيني سواء كانوا دائمين أو مؤقتين ( مُستخدمين جزءاً من الدوام ). ويدخل في عداد المشتغلين، المتغيبون عن العمل لأسباب مؤقتة مثل الإجازات العادية والمرضية.</t>
  </si>
  <si>
    <t>d- Specialists:</t>
  </si>
  <si>
    <t>د ـ الأخصائيون:</t>
  </si>
  <si>
    <t>Persons obtained university degrees or equivalent in their field of specialization.</t>
  </si>
  <si>
    <t>هم أشخاص حاصلون على مؤهلات جامعية أو ما يعادلها في مجال تخصصهم.</t>
  </si>
  <si>
    <t>e- Technicians:</t>
  </si>
  <si>
    <t>هـ ـ الفنيون:</t>
  </si>
  <si>
    <t>Persons who directly or indirectly assist the specialists in research, design, production and maintenance. The have craftsmanship and sufficient knowledge in theoretical information in their field of specialization that enable them to perform their job, comprehend the reasons why the job is done vocationally and purposes that work aim to. They usually bear qualifications in their field of specialization or have long experience in their field of work.</t>
  </si>
  <si>
    <t>هم أشخاص يعاونون الأخصائيين بصفة مباشرة أو غير مباشرة في أعمال البحوث والتصميم والتطوير والإنتاج والصيانة، ولهم مهارات يدوية وإلمام كاف بالمعلومات النظرية في مجال تخصصهم تمكنهم من أداء العمل وفهم الأسباب التي من أجلها يؤدى العمل على الوجه المهني والأغراض التي يرمي لها هذا العمل ويحملون عادة مؤهلات في مجال تخصصهم أو لهم خبرات طويلة في مجال عملهم.</t>
  </si>
  <si>
    <t>6- Compensation Of Employees:</t>
  </si>
  <si>
    <t>6ـ تعويضات العاملين:</t>
  </si>
  <si>
    <t>a) wages, salaries and cash benefits:</t>
  </si>
  <si>
    <t>أ ـ الأجور والرواتب والمزايا النقدية:</t>
  </si>
  <si>
    <t>Includes all cash payments due to employees as a compensation for their work before deducting their share in security and pension funds including taxes and the like. It also includes all cash payments that are paid on regular basis (weekly, monthly or other) including payments by piece and special allowances for overtime, night shifts, work in holidays or occasions, work far from their place of residence or in hazardous circumstances. It includes as well allowances paid regularly, such as housing or transport and wages paid for employees that are absent from work for short periods, such as feasts and temporary stoppage of production. It also includes incentives paid to employees in accordance with incentive regulation as well as commissions and bonuses received by establishment’s employees.</t>
  </si>
  <si>
    <t>تشمل جميع المدفوعات النقدية المستحقة للعاملين نظير عملهم وذلك قبل استقطاع مساهماتهم في صناديق الضمان والتقاعد متضمنة الضرائب وما شابهها. كما تشمل جميع المدفوعات النقدية التي تدفع على فترات زمنية منتظمة (إسبوعية أو شهرية أو غيرها) بما فيها المدفوعات حسب القطعة والعلاوات الخاصة لقاء العمل الإضافي أو الليلي أو في العطل والمناسبات أو لقاء العمل بعيداً عن محل السكن أو في ظروف خطرة. كما تشمل العلاوات التي تدفع بصورة منتظمة مثل علاوات السكن أو الإنتقال وكذلك الإجور التي تدفع للعاملين لتغيبهم عن العمل لفترات قصيرة مثل الأعياد ولتوقف الإنتاج بصورة مؤقتة. كما تشمل الحوافز المدفوعة للعاملين بموجب نظام الحوافز وكذلك العمولات والإكراميات التي يتلقاها العاملون من المنشأة.</t>
  </si>
  <si>
    <t>b)    In-kind Benefits:</t>
  </si>
  <si>
    <t>ب ـ المزايا العينية:</t>
  </si>
  <si>
    <t>Amount born by the establishment of goods and services that are presented free of charge or for nominal cost to its employees, i.e. meals including the ones consumed during business trips, housing services, lodging, uniforms, car services. It also includes other durable goods that are provided to employees for personal use and goods and services that are output of establishment’s production, i.e. free travel on board airlines, food products of the establishment, sports facilities, recreation facilities, vacations, transport means, car facilities, kindergartens for employees’ children, treatment, health and educational services for employees’ children, fees born by establishment on behalf of employees, i.e. residence fees, telephone installation and others.</t>
  </si>
  <si>
    <t>هي قيمة ما تتحمله المنشأة من السلع والخدمات التي تقدم مجاناً أو مقابل تكلفة رمزية للعاملين لديها مثل وجبات الطعام والشراب بما فيها التي تستهلك أثناء السفر المتعلق بالعمل وخدمات الإسكان والمبيت والأزياء الموحدة وخدمات السيارات وغيرها من السلع المعمرة التي تُوفر للاستخدام الشخصي للعاملين والسلع والخدمات التي تنتج كمخرجات لعمليات إنتاج المنشأة مثل السفر المجاني على خطوط الطيران أو المنتجات الغذائية للمنشأة وكذلك المرافق الرياضية أو مرافق الترويح أو قضاء الإجازات ووسائل النقل ومرافق السيارات وحضانات لأطفال العاملين والخدمات العلاجية والصحية والتعليمية لأبناء العاملين والرسوم التي تتحملها المنشأة نيابة عن العاملين مثل رسوم الإقامة وتركيب التليفون وغيرها.</t>
  </si>
  <si>
    <t>7- Revenues of Other Activities:</t>
  </si>
  <si>
    <t>7ـ إيرادات الأنشطة الأخرى:</t>
  </si>
  <si>
    <t>All revenues received by the establishment for performing secondary economic activities other than the main economic activity, provided that this establishment is unable to separate requirements of production of secondary activities from the main activity.</t>
  </si>
  <si>
    <t>هي جميع الإيرادات التي تحصل عليها المنشأة وذلك لقيامها بأنشطة إقتصادية ثانوية خلاف النشاط الرئيسي شريطة أن لا تستطيع هذه المنشأة فصل مستلزمات الإنتاج للأنشطة الثانوية عن النشاط الرئيسي.</t>
  </si>
  <si>
    <t>8- Intermediate Goods:</t>
  </si>
  <si>
    <t>8ـ المستلزمات السلعية:</t>
  </si>
  <si>
    <t>All goods that are used as input of production, excluding fixed assets, i.e. raw materials, packing and wrapping materials, fuel, oils, energy and electricity, water, spare parts, tools, equipment, stationary, publications and others.</t>
  </si>
  <si>
    <t>جميع السلع التي تستهلك كمدخلات لعملية الإنتاج، باستثناء الأصول الثابتة كالمواد الخام ومواد التعبئة والتغليف والحزم والوقود والزيوت والقوى والكهرباء والمياه وقطع الغيار والعُدد والأدوات المستهلكة والأدوات الكتابية والمطبوعات وغيرها.</t>
  </si>
  <si>
    <t>9- Intermediate services:</t>
  </si>
  <si>
    <t>9ـ المستلزمات الخدمية:</t>
  </si>
  <si>
    <t>All services used that help in accomplishing production, such as maintenance expenses, transport services, general transportation, shipping, unloading, rent of equipment and transportation means and others.</t>
  </si>
  <si>
    <t>جميع الخدمات التي تستخدم وتساعد على إنجاز عملية الإنتاج كمصروفات الصيانة وخدمات النقل والانتقالات العامة والشحن والتفريغ وإيجارات معدات ووسائل النقل وغيرها.</t>
  </si>
  <si>
    <t>10- Value added:</t>
  </si>
  <si>
    <t>10ـ القيمة المضافة:</t>
  </si>
  <si>
    <t>Total value of production less total value of intermediate goods and services (intermediate input).</t>
  </si>
  <si>
    <t>مجموع قيمة الإنتاج مطروحاً منها مجموع قيمة المستلزمات السلعية والخدمية (المدخلات الوسيطة).</t>
  </si>
  <si>
    <t>11- Depreciation:</t>
  </si>
  <si>
    <t>11ـ الاهتلاكات:</t>
  </si>
  <si>
    <t>Decrement (during accounting period) in value of fixed assets owned and used by producer as a result of participation in production operation, wear and tear resulting from ordinary accidents.</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</si>
  <si>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</si>
  <si>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12- Taxes on production and import (indirect taxes):</t>
  </si>
  <si>
    <r>
      <rPr>
        <b/>
        <sz val="16"/>
        <color indexed="8"/>
        <rFont val="Arial"/>
        <family val="2"/>
      </rPr>
      <t>12ـ الضرائب على الإنتاج والإستيراد</t>
    </r>
    <r>
      <rPr>
        <b/>
        <sz val="18"/>
        <color indexed="8"/>
        <rFont val="Arial"/>
        <family val="2"/>
      </rPr>
      <t xml:space="preserve"> </t>
    </r>
    <r>
      <rPr>
        <b/>
        <sz val="16"/>
        <color indexed="8"/>
        <rFont val="Arial"/>
        <family val="2"/>
      </rPr>
      <t>(الضرائب غير المباشرة):</t>
    </r>
  </si>
  <si>
    <t>Compulsory cash or in-kind amounts paid by the establishment to the government. Taxes imposed on producers (for goods and services) regarding production, selling, purchasing or use of goods and services that are usually born on production cost and also includes customs fees.</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</si>
  <si>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</si>
  <si>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13- Subsidies:</t>
  </si>
  <si>
    <t>13ـ الإعانات:</t>
  </si>
  <si>
    <t xml:space="preserve">Current payments at no cost presented by government entities, including nonresident government entities, to projects according to levels of its production activities or quantity and value of goods and services that it produces, sells or imports, they are yields for resident producers or importers. In case of resident producers, it could be designed to affect their level of production, prices of selling of their outputs or remuneration of establishment units that work in production field. </t>
  </si>
  <si>
    <t>هي مدفوعات جارية بدون مقابل تقدمها الوحدات الحكومية بما فيها الوحدات الحكومية غير المقيمة إلى المشاريع على أساس مستويات أنشطتها الإنتاجية أو على أساس كميات أو قيمة السلع أو الخدمات التي تنتجها أو تبيعها أو تستوردها، وهي متحصلات بالنسبة للمنتجين والمستوردين المقيمين. وفي حالة المنتجين المقيمين فإنها قد تصمم للتأثير على مستويات إنتاجهم أو على الأسعار التي تباع بها مخرجاتهم أو على مكافآت الوحدات المؤسسية التي تعمل في مجال الإنتاج.</t>
  </si>
  <si>
    <t>14- Operating Surplus:</t>
  </si>
  <si>
    <t>14ـ فائض التشغيل:</t>
  </si>
  <si>
    <t>It equals to total product on the basis of product value less intermediate consumption (Intermediate goods and services) on the basis of purchaser cost, compensation of employees, fixed capital depreciation and net indirect taxes (indirect taxes less production subsidies).</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</si>
  <si>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</si>
  <si>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15- Fixed Assets:</t>
  </si>
  <si>
    <t>15ـ الأصول الثابتة:</t>
  </si>
  <si>
    <t>It is the durable produced assets that are themselves used repeatedly or continuously in process of production for a period more than one year. It includes land, mines reserve, forests and other similar tangible assets that could not be reproduced. It also includes facilities, machinery, equipment and agricultural and animal assets that could be used repeatedly or continuously, i.e. productive fruit trees and reproduction, fattening, milking and towing animals. It includes as well intangible assets such as computer programs and original artwork that are used in production.</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</si>
  <si>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</si>
  <si>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16- Fixed Capital Additions During The Year:</t>
  </si>
  <si>
    <t>16ـ الإضافات الرأسمالية الثابتة خلال العام:</t>
  </si>
  <si>
    <t>It is represented in the value of amount spent during the year on fixed assets of machinery, equipment, buildings, land, means of transport, furniture and other similar tangible assets in order to be used in production of goods and services.</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</si>
  <si>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</si>
  <si>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t>17- Stock:</t>
  </si>
  <si>
    <t>17ـ المخزون:</t>
  </si>
  <si>
    <t>Market value of stock of final and incomplete goods in a certain time. It includes as well products that are produced by the establishment, which still keep them before entering more alteration on them, sell them, supply them to other establishments or use them in other way. In addition to that it includes products possessed by the establishment in order to be used as intermediate consumption or re-sell them without further alteration.</t>
  </si>
  <si>
    <t>هو القيمة السوقية للمخزون من السلع التامة الصنع أو نصف المصنعة في لحظة معينة من الزمن. ويتضمن ذلك مخزون المنتجات التي أنتجتها المنشأة والتي لا تزال تحتفظ بها قبل إدخال المزيد من التجهيز عليها أو بيعها أو توريدها إلى منشآت أخرى أو إستعمالها بطرق أخرى، كذلك مخزون المنتجات التي تحوز عليها المنشأة من منشآت أخرى بهدف إستخدامها للإستهلاك الوسيط أو إعادة بيعها دون إدخال مزيد من التجهيز عليها.</t>
  </si>
  <si>
    <t>18- Profit of Shares:</t>
  </si>
  <si>
    <t>18- أرباح الأسهم:</t>
  </si>
  <si>
    <t>Shape of property income matured for shareholders as a result of placing their money at disposal of companies.</t>
  </si>
  <si>
    <t>شكل من أشكال دخل الملكية يستحقه حاملو الأسهم نتيجة لوضع أموالهم تحت تصرف الشركات.</t>
  </si>
  <si>
    <r>
      <rPr>
        <b/>
        <sz val="24"/>
        <rFont val="Arial"/>
        <family val="2"/>
      </rPr>
      <t xml:space="preserve">الفصل الأول 
إطار المنشآت العاملة
</t>
    </r>
    <r>
      <rPr>
        <b/>
        <sz val="18"/>
        <rFont val="Arial"/>
        <family val="2"/>
      </rPr>
      <t>CHAPTER 1 
 Operating establishments frame</t>
    </r>
  </si>
  <si>
    <t>عدد المنشآت و المشتغلين حسب حجم المنشأة و النشاط الإقتصادي الرئيسي</t>
  </si>
  <si>
    <t>احصاءت الطاقة والصناعة</t>
  </si>
  <si>
    <t>NUMBER OF ESTABLISHMENTS &amp; EMPLOYEES BY SIZE OF ESTABLISHMENT &amp; MAIN ECONOMIC ACTIVITY</t>
  </si>
  <si>
    <t>INDUSTRY AND ENERGY STATISTICS</t>
  </si>
  <si>
    <t>Table No. (1)</t>
  </si>
  <si>
    <t>جدول رقم (1)</t>
  </si>
  <si>
    <r>
      <rPr>
        <b/>
        <sz val="8"/>
        <rFont val="Arial"/>
        <family val="2"/>
      </rPr>
      <t xml:space="preserve">رمز النشاط
</t>
    </r>
    <r>
      <rPr>
        <sz val="8"/>
        <rFont val="Arial"/>
        <family val="2"/>
      </rPr>
      <t>Activity Code</t>
    </r>
  </si>
  <si>
    <t>Main Economic Activity</t>
  </si>
  <si>
    <t>المنشآت 10 مشتغلين فأكثر</t>
  </si>
  <si>
    <t>المنشآت أقل من 10مشتغلين</t>
  </si>
  <si>
    <t>النشاط الاقتصادي الرئيسي</t>
  </si>
  <si>
    <t>Establishments with 10+ Employee</t>
  </si>
  <si>
    <t>Establishments with &lt;10 Employee</t>
  </si>
  <si>
    <t>مشتغلون</t>
  </si>
  <si>
    <t>منشآت</t>
  </si>
  <si>
    <t>Emp.</t>
  </si>
  <si>
    <t>Estb.</t>
  </si>
  <si>
    <t>B</t>
  </si>
  <si>
    <t>Mining and quarrying</t>
  </si>
  <si>
    <t>27</t>
  </si>
  <si>
    <t>التعدين واستغلال المحاجر</t>
  </si>
  <si>
    <t>06</t>
  </si>
  <si>
    <t>Extraction of crude petroleum and natural gas</t>
  </si>
  <si>
    <t>استخراج النفط الخام والغاز الطبيعي</t>
  </si>
  <si>
    <t>08</t>
  </si>
  <si>
    <t>Other mining and quarrying</t>
  </si>
  <si>
    <t>الأنشطة الأخرى للتعدين واستغلال المحاجر</t>
  </si>
  <si>
    <t>0810</t>
  </si>
  <si>
    <t>Quarrying of stone, sand and clay</t>
  </si>
  <si>
    <t>استغلال المحاجر لاستخراج الأحجار والرمال والطّفل</t>
  </si>
  <si>
    <t>09</t>
  </si>
  <si>
    <t>Mining support service activities</t>
  </si>
  <si>
    <t>أنشطة خدمات دعم التعدين</t>
  </si>
  <si>
    <t>0910</t>
  </si>
  <si>
    <t>Support activities for petroleum and natural gas extraction</t>
  </si>
  <si>
    <t>أنشطة الدعم لاستخراج النفط والغاز الطبيعي</t>
  </si>
  <si>
    <t>C</t>
  </si>
  <si>
    <t>Manufacturing</t>
  </si>
  <si>
    <t>الصناعة التحويلية</t>
  </si>
  <si>
    <t>Manufacture of food products</t>
  </si>
  <si>
    <t>صُنع المنتجات الغذائية</t>
  </si>
  <si>
    <t>Processing and preserving of meat</t>
  </si>
  <si>
    <t>تجهيز وحفظ اللحوم</t>
  </si>
  <si>
    <t>Processing and preserving of fruit and vegetables</t>
  </si>
  <si>
    <t>تجهيز وحفظ الفاكهة والخضر</t>
  </si>
  <si>
    <t>Manufacture of dairy products</t>
  </si>
  <si>
    <t>صُنعٍ منتجات الألبان</t>
  </si>
  <si>
    <t>Manufacture of grain mill products</t>
  </si>
  <si>
    <t>صُنع منتجات طواحين الحبوب</t>
  </si>
  <si>
    <t>Manufacture of bakery products</t>
  </si>
  <si>
    <t>صُنع منتجات المخابز</t>
  </si>
  <si>
    <t>Manufacture of cocoa, chocolate and sugar confectionery</t>
  </si>
  <si>
    <t>25</t>
  </si>
  <si>
    <t>صُنع الكاكاو و الشكولاته والحلويات السكرية</t>
  </si>
  <si>
    <t>Manufacture of other food products n.e.c.</t>
  </si>
  <si>
    <t>22</t>
  </si>
  <si>
    <t>صُنع منجات الأغذية الأخرى غير المصنّفة في موضع آخر</t>
  </si>
  <si>
    <t>Manufacture of prepared animal feeds</t>
  </si>
  <si>
    <t>صُنع الأعلاف الحيوانية المحضّرة</t>
  </si>
  <si>
    <t>Manufacture of beverages</t>
  </si>
  <si>
    <t>صُنع المشروبات</t>
  </si>
  <si>
    <t>Manufacture of soft drinks and soft drinks flavored with extracts or fruit spirits</t>
  </si>
  <si>
    <t>صناعة المشروبات الغازية المرطبة والمشروبات المنكهه بخلاصات أو أرواح الفاكهة</t>
  </si>
  <si>
    <t>production and bottling of mineral waters</t>
  </si>
  <si>
    <t>انتاج وتعبئة المياه المعدنية</t>
  </si>
  <si>
    <t>Manufacture of textiles</t>
  </si>
  <si>
    <t>صُنع المنسوجات</t>
  </si>
  <si>
    <t>Manufacture of made-up textile articles, except apparel</t>
  </si>
  <si>
    <t>صُنع المنسوجات الجاهزة باستثناء الملبوسات</t>
  </si>
  <si>
    <t>Manufacture of carpets and rugs</t>
  </si>
  <si>
    <t>32</t>
  </si>
  <si>
    <t>صُنع البُسط والسجاد</t>
  </si>
  <si>
    <t>Manufacture of wearing apparel</t>
  </si>
  <si>
    <t>صُنع الملبوسات</t>
  </si>
  <si>
    <t>Manufacture of wearing apparel, except fur apparel</t>
  </si>
  <si>
    <t>صُنع الملبوسات باستثناء الملبوسات الفرائية باستثناء الملابس المصنوعة من الفراء</t>
  </si>
  <si>
    <t>Tailoring and sewing of clothing for men and wpmen (Tailoring Shops)</t>
  </si>
  <si>
    <t>تفصيل وخياطة وحياكة الملابس الرجالية والنسائية (محلات تفصيل خياطة الملابس - الخياطون )</t>
  </si>
  <si>
    <t>Manufacture of leather and related products</t>
  </si>
  <si>
    <t>صُنع المنتجات الجلدية والمنتجات ذات الصلة</t>
  </si>
  <si>
    <t>Manufacture of footwear</t>
  </si>
  <si>
    <t>صُنع الأحذية</t>
  </si>
  <si>
    <t>Manufacture of wood and of products of wood and cork, except furniture, manufacture of aeticles of straw and plaiting materials plaiting materials</t>
  </si>
  <si>
    <t>صُنع الخشب ومنتجات الخشب والفلين ، باستثناء الأثاث ، صُنع أصناف من القش ومواد الضفر</t>
  </si>
  <si>
    <t>Manufacture of builders’ carpentry and joinery</t>
  </si>
  <si>
    <t>صُنع منتجات ومشغولات النجارة اللازمة لعمال البناء</t>
  </si>
  <si>
    <t>Manufacture of paper and paper products</t>
  </si>
  <si>
    <t>صُنع الورق ومنتجات الورق</t>
  </si>
  <si>
    <t>Manufacture of corrugated paper and paperboard and of containers of paper and paperboard</t>
  </si>
  <si>
    <t>صُنع الورق المموّج والورق المقوى والأوعية المصنوعة من الورق والورق المقوى</t>
  </si>
  <si>
    <t>Manufacture of other articles of paper and paperboard</t>
  </si>
  <si>
    <t>صُنع أصناف أخرى من الورق والورق المقوى</t>
  </si>
  <si>
    <t>Printing and reproduction of recorded media</t>
  </si>
  <si>
    <t>38</t>
  </si>
  <si>
    <t>24</t>
  </si>
  <si>
    <t>الطباعة واستنساخ وسائط الأعلام المسجّلة</t>
  </si>
  <si>
    <t>Printing</t>
  </si>
  <si>
    <t>37</t>
  </si>
  <si>
    <t>الطباعة</t>
  </si>
  <si>
    <t>Reproduction of recorded media</t>
  </si>
  <si>
    <t>استنساخ وسائط الإعلام المسجّلة</t>
  </si>
  <si>
    <t>Manufacture of coke and refined petroleum products</t>
  </si>
  <si>
    <t>صنع فحم الكوك والمنتجات النفطية المكررة</t>
  </si>
  <si>
    <t>Manufacture of chemicals and chemical products</t>
  </si>
  <si>
    <t>33</t>
  </si>
  <si>
    <t>صُنع المواد الكيميائية والمنتجات الكيميائية</t>
  </si>
  <si>
    <t>Manufacture of basic pharmaceutical products and pharmaceutical preparations</t>
  </si>
  <si>
    <t>صنع المنتجات الصيدلانية الأساسية والمستحضرات الصيدلانية</t>
  </si>
  <si>
    <t>Manufacture of pharmaceuticals, medicinal chemical and botanical products</t>
  </si>
  <si>
    <t>صنع الموادالصيدلانية والمنتجات الدوائية الكيميائية والنباتية</t>
  </si>
  <si>
    <t>Manufacture of rubber and plastics products</t>
  </si>
  <si>
    <t>صنع منتجات المطاط واللدائن</t>
  </si>
  <si>
    <t>Manufacture of rubber tyres and tubes; retreading and rebuilding of rubber tyres</t>
  </si>
  <si>
    <t>صنع الإطارات والأنابيب المطاطية وتجديد الأسطح الخارجية للإطارات المطاطية وإعادة بنائها</t>
  </si>
  <si>
    <t>Manufacture of plastics products</t>
  </si>
  <si>
    <t>صنع المنتجات اللدائنية</t>
  </si>
  <si>
    <t>Manufacture of other non-metallic mineral products</t>
  </si>
  <si>
    <t>صنع منتجات المعادن اللافلزية الأخرى</t>
  </si>
  <si>
    <t>Manufacture of glass and glass products</t>
  </si>
  <si>
    <t>20</t>
  </si>
  <si>
    <t>صنع الزجاج والمنتجات الزجاجية</t>
  </si>
  <si>
    <t>Manufacture of cement, lime and plaster</t>
  </si>
  <si>
    <t>صنع الأسمنت والجير والجص</t>
  </si>
  <si>
    <t>Manufacture of articles of concrete, cement and plaster</t>
  </si>
  <si>
    <t>صنع أصناف من الخرسانة والأسمنت والجص</t>
  </si>
  <si>
    <t>Cutting, shaping and finishing of stone</t>
  </si>
  <si>
    <t>قطع وتشكيل وصقل الأحجار ( الكسارات )</t>
  </si>
  <si>
    <t>Manufacture of other non-metallic mineral products n.e.c.</t>
  </si>
  <si>
    <t>صنع المنتجات المعدنية اللافلزية الأخرى غير المصنفة في موضع أخر</t>
  </si>
  <si>
    <t>Manufacture of basic metals</t>
  </si>
  <si>
    <t>صنع الفلزات القاعدية</t>
  </si>
  <si>
    <t>Manufacture of fabricated metal products, except machinery and equipment</t>
  </si>
  <si>
    <t>صنع منتجات المعادن المشكلة باستثناء الآلات والمعدات</t>
  </si>
  <si>
    <t>Manufacture of structural metal products</t>
  </si>
  <si>
    <t>صنع المنتجات المعدنية الإنشائية</t>
  </si>
  <si>
    <t>Forging, pressing, stamping and roll- forming of metal; powder metallurgy</t>
  </si>
  <si>
    <t>تشكيل المعادن بالطرق والكبس والسبك والدلفنه, ميثالورجيا المساحيق</t>
  </si>
  <si>
    <t>Treatment and coating of metals; machining</t>
  </si>
  <si>
    <t>معالجة وطلي المعادن المعالجة بالآلات</t>
  </si>
  <si>
    <t>Manufacture of other fabricated metal products n.e.c.</t>
  </si>
  <si>
    <t>صنع منتجات المعادن المشكلة الأخرى غير المصنفة في موضع آخر</t>
  </si>
  <si>
    <t>Manufacture of electrical equipment</t>
  </si>
  <si>
    <t>23</t>
  </si>
  <si>
    <t>صنع المعدات الكهربائية</t>
  </si>
  <si>
    <t>صنع المحركات والمولدات والمحولات الكهربائية وأجهزة توزيع الكهرباء والتحكم فيها</t>
  </si>
  <si>
    <t>Manufacture of fibre optic cables include(Manufacture of fibre optic cables,Manufacture electric wires and cables .n.e..c)</t>
  </si>
  <si>
    <t>صنع شبكات الأسلاك وأجهزة شبكات الأسلاك ويشمل (صنع كابلات الالياف البصرية ،صنع الكابلات الكهربائيه والالكترونية)</t>
  </si>
  <si>
    <t>Manufacture of electric lighting equipment</t>
  </si>
  <si>
    <t>صنع معدات الإضاءة الكهربائية</t>
  </si>
  <si>
    <t>Manufacture of other electrical equipment</t>
  </si>
  <si>
    <t>صناعة المعدات الكهربائية الأخرى</t>
  </si>
  <si>
    <t>Manufacture of machinery and equipment n.e.c.</t>
  </si>
  <si>
    <t>صنع الآلات والمعدات غير المصنفة في موضع أخر</t>
  </si>
  <si>
    <t>Manufacture of angines and turbines,except aircraft,vechicle and cycle engines includes(Manufacture of engines and turbines, fluid power equipment,pumps, compressors, taps and valves,bearings, gears, gearing n.e.c)</t>
  </si>
  <si>
    <t>صنع الالات متعددة الأغراض ويشمل (صنع المحركات والتوربينات ومعدات تعمل بطاقة الموائع وصنع المضخات والضواغط وصنع المحامل والتروس)</t>
  </si>
  <si>
    <t>Manufacture of motor vehicles, trailers and semi-trailers</t>
  </si>
  <si>
    <t>صنع المركبات ذات المحركات والمركبات المقطورة ونصف المقطورة</t>
  </si>
  <si>
    <t>Manufacture of bodies (coachwork) for motor vehicles; manufacture of trailers and semi-trailers</t>
  </si>
  <si>
    <t>صنع هياكل (أعمال تجهيز العربات) للمركبات ذات المحركات ، صناعة المركبات المقطورة والمركبات نصف المقطورة</t>
  </si>
  <si>
    <t>Manufacture of parts and accessories for motor vehicles</t>
  </si>
  <si>
    <t>39</t>
  </si>
  <si>
    <t>صنع أجزاء وتوابع ومحركات المركبات ذات المحركات</t>
  </si>
  <si>
    <t>Manufacture of other transport equipment</t>
  </si>
  <si>
    <t>صنع معدات النقل الأخرى</t>
  </si>
  <si>
    <t>Building of pleasure and sporting boats</t>
  </si>
  <si>
    <t>بناء قوارب النزهة والرياضة</t>
  </si>
  <si>
    <t>Manufacture of furniture</t>
  </si>
  <si>
    <t>صنع الأثاث</t>
  </si>
  <si>
    <t>صناعة الأثاث</t>
  </si>
  <si>
    <t>Other manufacturing</t>
  </si>
  <si>
    <t>الصناعة التحويلية الأخرى</t>
  </si>
  <si>
    <t>Manufacture of medical and dental instruments and supplies</t>
  </si>
  <si>
    <t>صناعة الأدوات والتجهيزات الطبية والخاصة بطب الأسنان</t>
  </si>
  <si>
    <t>Other manufacturing n.e.c.</t>
  </si>
  <si>
    <t>صُنع منتجات أخرى غير مصنَّفة في موضع آخر</t>
  </si>
  <si>
    <t>Repair and installation of machinery and equipment</t>
  </si>
  <si>
    <t>إصلاح وتركيب الآلات والمعدات</t>
  </si>
  <si>
    <t>Repair of fabricated metal products</t>
  </si>
  <si>
    <t>28</t>
  </si>
  <si>
    <t>إصلاح المنتجات المعدنية المصنوعة</t>
  </si>
  <si>
    <t>Repair of electrical equipment</t>
  </si>
  <si>
    <t>إصلاح المعدات الكهربائية</t>
  </si>
  <si>
    <t>Repair of transport equipment, except motor vehicles</t>
  </si>
  <si>
    <t>إصلاح معدات النقل باستثناء المركبات ذات المحركات</t>
  </si>
  <si>
    <t>D</t>
  </si>
  <si>
    <t>Electricity, gas, steam and air conditioning supply</t>
  </si>
  <si>
    <t>إمدادات الكهرباء والغاز والبخار وتكييف الهواء</t>
  </si>
  <si>
    <t>توصيل الكهرباء والغاز والبخار وتكييف الهواء</t>
  </si>
  <si>
    <t>E</t>
  </si>
  <si>
    <t>Water supply; sewerage, waste management and remediation activities</t>
  </si>
  <si>
    <t>إمدادات المياه ،أنشطة الصرف الصحي وإدارة النفايات ومعالجتها</t>
  </si>
  <si>
    <t>Sewerage</t>
  </si>
  <si>
    <t>الصرف الصحي</t>
  </si>
  <si>
    <t>Waste collection, treatment and disposal activities; materials recovery</t>
  </si>
  <si>
    <t>أنشطة جمع النفايات ومعالجتها وتصريفها ، واسترجاع المواد</t>
  </si>
  <si>
    <t>Treatment and disposal of non-hazardous waste</t>
  </si>
  <si>
    <t>معالجة النفايات غير الخطرة وتصريفها</t>
  </si>
  <si>
    <t>Treatment and disposal of hazardous waste</t>
  </si>
  <si>
    <t>معالجة النفايات الخطرة وتصريفها</t>
  </si>
  <si>
    <t>Materials recovery</t>
  </si>
  <si>
    <t>أسترجاع المواد</t>
  </si>
  <si>
    <t>Remediation activities and other waste management services</t>
  </si>
  <si>
    <t>أنشطة المعالجة وخدمات إدارة النفايات الأخرى</t>
  </si>
  <si>
    <t>Total</t>
  </si>
  <si>
    <t>المجموع</t>
  </si>
  <si>
    <r>
      <rPr>
        <b/>
        <sz val="24"/>
        <rFont val="Arial"/>
        <family val="2"/>
      </rPr>
      <t xml:space="preserve">الفصل الثاني
المنشآت التي تستخدم
(أقل من عشرة مشتغلين)
</t>
    </r>
    <r>
      <rPr>
        <b/>
        <sz val="16"/>
        <rFont val="Arial"/>
        <family val="2"/>
      </rPr>
      <t>CHAPTER Tow
 Establishments employing
(Less than ten employees)</t>
    </r>
  </si>
  <si>
    <t>عدد المشتغلين و تقديرات تعويضات العاملين حسب الجنسية و النشاط الإقتصادي الرئيسي</t>
  </si>
  <si>
    <t>احصاءت الطاقة والصناعة (أقل من 10 مشتغلين)</t>
  </si>
  <si>
    <t>NUMBER OF EMPLOYEES &amp; COMPENSATION OF EMPLOYEES BY NATIONALITY &amp; MAIN ECONOMIC ACTIVITY</t>
  </si>
  <si>
    <t>INDUSTRY AND ENERGY STATISTICS (LESS THAN 10 EMPLOYEES)</t>
  </si>
  <si>
    <t>Table No. (2) (Value QR. 000)</t>
  </si>
  <si>
    <t>جدول رقم (2) القيمة ألف ريال قطري</t>
  </si>
  <si>
    <t>تعويضات العاملين</t>
  </si>
  <si>
    <t>عدد المشتغلين</t>
  </si>
  <si>
    <t>النشاط الاقتصادى الرئيسي</t>
  </si>
  <si>
    <t>Compensation of Employees</t>
  </si>
  <si>
    <t>Number of Employees</t>
  </si>
  <si>
    <t>غير قطريين</t>
  </si>
  <si>
    <t>قطريون</t>
  </si>
  <si>
    <t>Non-Qatari</t>
  </si>
  <si>
    <t>Qatari</t>
  </si>
  <si>
    <t>تقديرات قيمة المستلزمات السلعية حسب النشاط الإقتصادي</t>
  </si>
  <si>
    <t>ESTIMATES VALUE OF INTERMEDIATE GOODS BY MAIN ECONOMIC ACTIVITY</t>
  </si>
  <si>
    <t>Table No. (3) (Value QR. 000)</t>
  </si>
  <si>
    <t>جدول رقم (3) القيمة ألف ريال قطري</t>
  </si>
  <si>
    <r>
      <rPr>
        <b/>
        <sz val="10"/>
        <rFont val="Arial"/>
        <family val="2"/>
      </rPr>
      <t>رمز النشاط</t>
    </r>
    <r>
      <rPr>
        <b/>
        <sz val="8"/>
        <rFont val="Arial"/>
        <family val="2"/>
      </rPr>
      <t xml:space="preserve">
</t>
    </r>
    <r>
      <rPr>
        <sz val="8"/>
        <rFont val="Arial"/>
        <family val="2"/>
      </rPr>
      <t>Activity Code</t>
    </r>
  </si>
  <si>
    <r>
      <rPr>
        <b/>
        <sz val="10"/>
        <rFont val="Arial"/>
        <family val="2"/>
      </rPr>
      <t>المجموع</t>
    </r>
    <r>
      <rPr>
        <b/>
        <sz val="9"/>
        <rFont val="Arial"/>
        <family val="2"/>
      </rPr>
      <t xml:space="preserve">
</t>
    </r>
    <r>
      <rPr>
        <b/>
        <sz val="8"/>
        <rFont val="Arial"/>
        <family val="2"/>
      </rPr>
      <t>Total</t>
    </r>
  </si>
  <si>
    <r>
      <rPr>
        <b/>
        <sz val="10"/>
        <rFont val="Arial"/>
        <family val="2"/>
      </rPr>
      <t>مواد سلعيه أخــرى</t>
    </r>
    <r>
      <rPr>
        <b/>
        <sz val="9"/>
        <rFont val="Arial"/>
        <family val="2"/>
      </rPr>
      <t xml:space="preserve">
</t>
    </r>
    <r>
      <rPr>
        <sz val="8"/>
        <rFont val="Arial"/>
        <family val="2"/>
      </rPr>
      <t>Other goods</t>
    </r>
  </si>
  <si>
    <r>
      <rPr>
        <b/>
        <sz val="10"/>
        <rFont val="Arial"/>
        <family val="2"/>
      </rPr>
      <t>أدوات كتابية وقرطاسية ومطبوعات</t>
    </r>
    <r>
      <rPr>
        <b/>
        <sz val="9"/>
        <rFont val="Arial"/>
        <family val="2"/>
      </rPr>
      <t xml:space="preserve">
</t>
    </r>
    <r>
      <rPr>
        <sz val="8"/>
        <rFont val="Arial"/>
        <family val="2"/>
      </rPr>
      <t>Stationery and Printed matters</t>
    </r>
  </si>
  <si>
    <r>
      <rPr>
        <b/>
        <sz val="10"/>
        <rFont val="Arial"/>
        <family val="2"/>
      </rPr>
      <t>قطع غيار وعدد وأدوات مستهلكه</t>
    </r>
    <r>
      <rPr>
        <b/>
        <sz val="9"/>
        <rFont val="Arial"/>
        <family val="2"/>
      </rPr>
      <t xml:space="preserve">
</t>
    </r>
    <r>
      <rPr>
        <sz val="8"/>
        <rFont val="Arial"/>
        <family val="2"/>
      </rPr>
      <t>Spare Parts and Consumable tools</t>
    </r>
  </si>
  <si>
    <r>
      <rPr>
        <b/>
        <sz val="10"/>
        <rFont val="Arial"/>
        <family val="2"/>
      </rPr>
      <t>مــاء</t>
    </r>
    <r>
      <rPr>
        <b/>
        <sz val="9"/>
        <rFont val="Arial"/>
        <family val="2"/>
      </rPr>
      <t xml:space="preserve">
</t>
    </r>
    <r>
      <rPr>
        <sz val="8"/>
        <rFont val="Arial"/>
        <family val="2"/>
      </rPr>
      <t>Water</t>
    </r>
  </si>
  <si>
    <r>
      <rPr>
        <b/>
        <sz val="10"/>
        <rFont val="Arial"/>
        <family val="2"/>
      </rPr>
      <t>كهرباء</t>
    </r>
    <r>
      <rPr>
        <b/>
        <sz val="9"/>
        <rFont val="Arial"/>
        <family val="2"/>
      </rPr>
      <t xml:space="preserve">
</t>
    </r>
    <r>
      <rPr>
        <sz val="8"/>
        <rFont val="Arial"/>
        <family val="2"/>
      </rPr>
      <t>Electricity</t>
    </r>
  </si>
  <si>
    <r>
      <rPr>
        <b/>
        <sz val="10"/>
        <rFont val="Arial"/>
        <family val="2"/>
      </rPr>
      <t>مواد تعبئه وتغليف</t>
    </r>
    <r>
      <rPr>
        <b/>
        <sz val="9"/>
        <rFont val="Arial"/>
        <family val="2"/>
      </rPr>
      <t xml:space="preserve">
</t>
    </r>
    <r>
      <rPr>
        <sz val="8"/>
        <rFont val="Arial"/>
        <family val="2"/>
      </rPr>
      <t>Packing Material</t>
    </r>
  </si>
  <si>
    <r>
      <rPr>
        <b/>
        <sz val="10"/>
        <rFont val="Arial"/>
        <family val="2"/>
      </rPr>
      <t>وقود وزيوت</t>
    </r>
    <r>
      <rPr>
        <b/>
        <sz val="9"/>
        <rFont val="Arial"/>
        <family val="2"/>
      </rPr>
      <t xml:space="preserve">
</t>
    </r>
    <r>
      <rPr>
        <sz val="8"/>
        <rFont val="Arial"/>
        <family val="2"/>
      </rPr>
      <t>Fuels &amp; Oils</t>
    </r>
  </si>
  <si>
    <r>
      <rPr>
        <b/>
        <sz val="10"/>
        <rFont val="Arial"/>
        <family val="2"/>
      </rPr>
      <t>المواد الخام</t>
    </r>
    <r>
      <rPr>
        <b/>
        <sz val="9"/>
        <rFont val="Arial"/>
        <family val="2"/>
      </rPr>
      <t xml:space="preserve">
</t>
    </r>
    <r>
      <rPr>
        <sz val="8"/>
        <rFont val="Arial"/>
        <family val="2"/>
      </rPr>
      <t>Raw Materiel</t>
    </r>
  </si>
  <si>
    <t>تقديرات قيمة المستلزمات الخدمية حسب النشاط الإقتصادي الرئيسي</t>
  </si>
  <si>
    <t>ESTIMATES VALUE OF INTERMEDIATE SERVICES BY MAIN ECONOMIC ACTIVITY</t>
  </si>
  <si>
    <t>Table No. (4) (Value QR. 000)</t>
  </si>
  <si>
    <t>جدول رقم (4) القيمة ألف ريال قطري</t>
  </si>
  <si>
    <r>
      <rPr>
        <b/>
        <sz val="9"/>
        <rFont val="Arial"/>
        <family val="2"/>
      </rPr>
      <t>أخرى - بريد طباعة - دعاية - هاتف</t>
    </r>
    <r>
      <rPr>
        <sz val="7"/>
        <rFont val="Arial"/>
        <family val="2"/>
      </rPr>
      <t xml:space="preserve">
Other Service Expenses (Mail,Publ icity,Tele phone ... etc.</t>
    </r>
  </si>
  <si>
    <r>
      <rPr>
        <b/>
        <sz val="9"/>
        <rFont val="Arial"/>
        <family val="2"/>
      </rPr>
      <t>خسائر بضائع مشتراة بغرض البيع</t>
    </r>
    <r>
      <rPr>
        <sz val="7"/>
        <rFont val="Arial"/>
        <family val="2"/>
      </rPr>
      <t xml:space="preserve">
Losses of Goods for Sale</t>
    </r>
  </si>
  <si>
    <r>
      <rPr>
        <b/>
        <sz val="9"/>
        <rFont val="Arial"/>
        <family val="2"/>
      </rPr>
      <t>تشغيل لدى الغير وخدمات صناعية</t>
    </r>
    <r>
      <rPr>
        <sz val="7"/>
        <rFont val="Arial"/>
        <family val="2"/>
      </rPr>
      <t xml:space="preserve">
Work Done &amp; Industrial Services Rendered By Others</t>
    </r>
  </si>
  <si>
    <r>
      <rPr>
        <b/>
        <sz val="9"/>
        <rFont val="Arial"/>
        <family val="2"/>
      </rPr>
      <t>نقل وانتقالات عامة تشمل مصاريف سفر لمهمات رسمية</t>
    </r>
    <r>
      <rPr>
        <sz val="7"/>
        <rFont val="Arial"/>
        <family val="2"/>
      </rPr>
      <t xml:space="preserve">
Transporta tion (include Travel Expenses for Official Trips)</t>
    </r>
  </si>
  <si>
    <r>
      <rPr>
        <b/>
        <sz val="9"/>
        <rFont val="Arial"/>
        <family val="2"/>
      </rPr>
      <t>صيانة الات ومعـدات</t>
    </r>
    <r>
      <rPr>
        <sz val="7"/>
        <rFont val="Arial"/>
        <family val="2"/>
      </rPr>
      <t xml:space="preserve">
Machinery And Equipment Maintenanc e</t>
    </r>
  </si>
  <si>
    <r>
      <rPr>
        <b/>
        <sz val="9"/>
        <rFont val="Arial"/>
        <family val="2"/>
      </rPr>
      <t>صيانة مبانــي</t>
    </r>
    <r>
      <rPr>
        <sz val="7"/>
        <rFont val="Arial"/>
        <family val="2"/>
      </rPr>
      <t xml:space="preserve">
Building repairs and maintenance</t>
    </r>
  </si>
  <si>
    <r>
      <rPr>
        <b/>
        <sz val="9"/>
        <rFont val="Arial"/>
        <family val="2"/>
      </rPr>
      <t>إيجارات وسائل نقـل</t>
    </r>
    <r>
      <rPr>
        <sz val="7"/>
        <rFont val="Arial"/>
        <family val="2"/>
      </rPr>
      <t xml:space="preserve">
Rents of transportati on equipment</t>
    </r>
  </si>
  <si>
    <r>
      <rPr>
        <b/>
        <sz val="9"/>
        <rFont val="Arial"/>
        <family val="2"/>
      </rPr>
      <t>إيجارات اّلات ومعدات</t>
    </r>
    <r>
      <rPr>
        <sz val="7"/>
        <rFont val="Arial"/>
        <family val="2"/>
      </rPr>
      <t xml:space="preserve">
Rents of machinery and equipment</t>
    </r>
  </si>
  <si>
    <r>
      <rPr>
        <b/>
        <sz val="9"/>
        <rFont val="Arial"/>
        <family val="2"/>
      </rPr>
      <t>إيجارات مباني غير سكنية</t>
    </r>
    <r>
      <rPr>
        <b/>
        <sz val="10"/>
        <rFont val="Arial"/>
        <family val="2"/>
      </rPr>
      <t xml:space="preserve">
</t>
    </r>
    <r>
      <rPr>
        <sz val="7"/>
        <rFont val="Arial"/>
        <family val="2"/>
      </rPr>
      <t>Rents of non- residential buildings(1)</t>
    </r>
  </si>
  <si>
    <t>31</t>
  </si>
  <si>
    <t>تقديرات القيمة المضافة حسب النشاط الإقتصادي الرئيسي</t>
  </si>
  <si>
    <t>ESTIMATES VALUE ADDED BY MAIN ECONOMIC ACTIVITY</t>
  </si>
  <si>
    <t>Table No. (5) (Value QR. 000)</t>
  </si>
  <si>
    <t>جدول رقم (5) القيمة ألف ريال قطري</t>
  </si>
  <si>
    <t>المستلزمات السلعية والخدمية</t>
  </si>
  <si>
    <t>قيمة الإنتاج</t>
  </si>
  <si>
    <t>Intermediate Goods &amp; Services</t>
  </si>
  <si>
    <t>Production Value</t>
  </si>
  <si>
    <t>خدمات</t>
  </si>
  <si>
    <t>سلع</t>
  </si>
  <si>
    <t>إيرادات إخرى</t>
  </si>
  <si>
    <t>منتجات</t>
  </si>
  <si>
    <t>Services</t>
  </si>
  <si>
    <t>Goods</t>
  </si>
  <si>
    <t>Other Revenues</t>
  </si>
  <si>
    <t>Products</t>
  </si>
  <si>
    <t>1071</t>
  </si>
  <si>
    <t>أهم المؤشرات الإقتصادية حسب القطاع و النشاط الإقتصادي الرئيسي</t>
  </si>
  <si>
    <t>MAIN ECONOMIC INDICATORS BY SECTOR &amp; MAIN ECONOMIC ACTIVITY</t>
  </si>
  <si>
    <t>INDUSTRY AND ENERGY STATISTICS (10 EMPLOYEES &amp; MORE)</t>
  </si>
  <si>
    <t>Table No. (6)</t>
  </si>
  <si>
    <t>جدول رقم (6)</t>
  </si>
  <si>
    <t>رمز
النشاط</t>
  </si>
  <si>
    <t>توزيعات القيمة المضافة الصافية
ألف ريال قطري</t>
  </si>
  <si>
    <t>نصيب المشتغل من القيمة المضافة الاجمالية</t>
  </si>
  <si>
    <t>إنتاجية المشتغل</t>
  </si>
  <si>
    <t>نسبة المستلزمات الخدمية إلى قيمة الإنتاج</t>
  </si>
  <si>
    <t>نسبة المستلزمات السلعية إلى قيمة الإنتاج</t>
  </si>
  <si>
    <t>متوسط الأجر السنوي 
ريال قطري</t>
  </si>
  <si>
    <t>Distribution Of Net Value Added
(Value QR. 000)</t>
  </si>
  <si>
    <t xml:space="preserve">Activity
Code </t>
  </si>
  <si>
    <t>فائض التشغيل</t>
  </si>
  <si>
    <t>( QR.)
Value Added Per Worker</t>
  </si>
  <si>
    <t>( QR.)
Productivity Of Employee</t>
  </si>
  <si>
    <t>(%)
Percentage Of Intermediate Services To Output</t>
  </si>
  <si>
    <t>(%)
Percentage Of Intermediate Goods To Output</t>
  </si>
  <si>
    <t>( QR.)
Average Annual Wage (1)</t>
  </si>
  <si>
    <t>Operating Surplus</t>
  </si>
  <si>
    <t>Compensat ion Of Employees</t>
  </si>
  <si>
    <t>2930</t>
  </si>
  <si>
    <r>
      <rPr>
        <b/>
        <sz val="24"/>
        <rFont val="Arial"/>
        <family val="2"/>
      </rPr>
      <t xml:space="preserve">الفصل الثالث
المنشآت التي تستخدم
(عشرة مشتغلين فأكثر)
</t>
    </r>
    <r>
      <rPr>
        <b/>
        <sz val="16"/>
        <rFont val="Arial"/>
        <family val="2"/>
      </rPr>
      <t>CHAPTER Three
 Establishments employing
(Ten employees and more)</t>
    </r>
  </si>
  <si>
    <t>احصاءت الطاقة والصناعة (منشآت تستخدم10 مشتغلين فأكثر)</t>
  </si>
  <si>
    <t>Table No. (7) (Value QR. 000)</t>
  </si>
  <si>
    <t>جدول رقم (7) القيمة ألف ريال قطري</t>
  </si>
  <si>
    <t>1010</t>
  </si>
  <si>
    <t>1030</t>
  </si>
  <si>
    <t>1050</t>
  </si>
  <si>
    <t>1061</t>
  </si>
  <si>
    <t>1073</t>
  </si>
  <si>
    <t>1079</t>
  </si>
  <si>
    <t>1080</t>
  </si>
  <si>
    <t>1105</t>
  </si>
  <si>
    <t>1106</t>
  </si>
  <si>
    <t>1392</t>
  </si>
  <si>
    <t>1393</t>
  </si>
  <si>
    <t>1411</t>
  </si>
  <si>
    <t>1412</t>
  </si>
  <si>
    <t>تفصيل وخياطة وحياكة الملابس الرجالية والنسائية (محلات تفصيل خياطة الملابس -الخياطون )</t>
  </si>
  <si>
    <t>1430</t>
  </si>
  <si>
    <t>1520</t>
  </si>
  <si>
    <t>1622</t>
  </si>
  <si>
    <t>1702</t>
  </si>
  <si>
    <t>1709</t>
  </si>
  <si>
    <t>1811</t>
  </si>
  <si>
    <t>1820</t>
  </si>
  <si>
    <t>19</t>
  </si>
  <si>
    <t>21</t>
  </si>
  <si>
    <t>2100</t>
  </si>
  <si>
    <t>2211</t>
  </si>
  <si>
    <t>2220</t>
  </si>
  <si>
    <t>2310</t>
  </si>
  <si>
    <t>2394</t>
  </si>
  <si>
    <t>2395</t>
  </si>
  <si>
    <t>2396</t>
  </si>
  <si>
    <t>2399</t>
  </si>
  <si>
    <t>2511</t>
  </si>
  <si>
    <t>2591</t>
  </si>
  <si>
    <t>Forging, pressing, stamping and roll-forming of metal; powder metallurgy</t>
  </si>
  <si>
    <t>2592</t>
  </si>
  <si>
    <t>2599</t>
  </si>
  <si>
    <t>2710</t>
  </si>
  <si>
    <t>Manufacture of electric motors, generators, transformers and electricity distribution and control apparatus</t>
  </si>
  <si>
    <t>2730</t>
  </si>
  <si>
    <t>2740</t>
  </si>
  <si>
    <t>2750</t>
  </si>
  <si>
    <t>2790</t>
  </si>
  <si>
    <t>2810</t>
  </si>
  <si>
    <t>29</t>
  </si>
  <si>
    <t>Manufacture of motor vehicles, trailers and semi- trailers</t>
  </si>
  <si>
    <t>2920</t>
  </si>
  <si>
    <t>30</t>
  </si>
  <si>
    <t>3012</t>
  </si>
  <si>
    <t>3100</t>
  </si>
  <si>
    <t>3250</t>
  </si>
  <si>
    <t>3290</t>
  </si>
  <si>
    <t>3311</t>
  </si>
  <si>
    <t>3315</t>
  </si>
  <si>
    <t>35</t>
  </si>
  <si>
    <t>3700</t>
  </si>
  <si>
    <t>3811</t>
  </si>
  <si>
    <t>Collection of non-hazardous waste</t>
  </si>
  <si>
    <t>3821</t>
  </si>
  <si>
    <t>3822</t>
  </si>
  <si>
    <t>3830</t>
  </si>
  <si>
    <t>3900</t>
  </si>
  <si>
    <t>Table No. (8) (Value QR. 000)</t>
  </si>
  <si>
    <t>جدول رقم (8) القيمة ألف ريال قطري</t>
  </si>
  <si>
    <t>Table No. (9) (Value QR. 000)</t>
  </si>
  <si>
    <t>جدول رقم (9) القيمة ألف ريال قطري</t>
  </si>
  <si>
    <t>Table No. (10) (Value QR. 000)</t>
  </si>
  <si>
    <t>جدول رقم (10) القيمة ألف ريال قطري</t>
  </si>
  <si>
    <t>القيمة المضافة الصافية</t>
  </si>
  <si>
    <t>الإهتلاكات</t>
  </si>
  <si>
    <t>القيمة المضافة الإجمالية</t>
  </si>
  <si>
    <t>Net Value Added</t>
  </si>
  <si>
    <t>Depreciat ions</t>
  </si>
  <si>
    <t>Gross Value Added</t>
  </si>
  <si>
    <t>Table No. (11)</t>
  </si>
  <si>
    <t>جدول رقم (11)</t>
  </si>
  <si>
    <r>
      <rPr>
        <b/>
        <sz val="24"/>
        <rFont val="Arial"/>
        <family val="2"/>
      </rPr>
      <t xml:space="preserve">الفصل الرابع
تقديرات نشاط الطاقة والصناعة
(إجمالي الفصلين الثاني والثالث)
</t>
    </r>
    <r>
      <rPr>
        <b/>
        <sz val="16"/>
        <rFont val="Arial"/>
        <family val="2"/>
      </rPr>
      <t>Chapter Four
Estimat of Industry &amp; Energy
(Total of chapters two and three)</t>
    </r>
  </si>
  <si>
    <t>عدد المشتغلين حسب الجنسية و الجنس والنشاط الإقتصادي الرئيسي</t>
  </si>
  <si>
    <t>NUMBER OF EMPLOYEES BY SEX, NATIONALITY &amp; MAIN ECONOMIC ACTIVITY</t>
  </si>
  <si>
    <t>Table No. (12)</t>
  </si>
  <si>
    <t>جدول رقم (12)</t>
  </si>
  <si>
    <t>إناث</t>
  </si>
  <si>
    <t>ذكور</t>
  </si>
  <si>
    <t>Females</t>
  </si>
  <si>
    <t>Males</t>
  </si>
  <si>
    <t>Manufacture of bodies (coachwork) for motor vehicles; manufacture of trailers and semi- trailers</t>
  </si>
  <si>
    <t>Table No. (13) (Value QR. 000)</t>
  </si>
  <si>
    <t>جدول رقم (23) القيمة ألف ريال قطري</t>
  </si>
  <si>
    <t>عدد المشتغلين وتقديرات تعويضات العاملين حسب المهنة والجنس</t>
  </si>
  <si>
    <t>NUMBER OF EMPLOYEES &amp; ESTIMATES OF COMPENSATION OF EMPLOYEES BY  OCCUPATION &amp; SEX</t>
  </si>
  <si>
    <t>Table No. (14) (Value QR. 000)</t>
  </si>
  <si>
    <t>جدول رقم (14) القيمة ألف ريال قطري</t>
  </si>
  <si>
    <t>Occupation</t>
  </si>
  <si>
    <t>Sex</t>
  </si>
  <si>
    <t>التعويضات</t>
  </si>
  <si>
    <t>الجنس</t>
  </si>
  <si>
    <t>المهن</t>
  </si>
  <si>
    <t>Compensation</t>
  </si>
  <si>
    <t>Working proprietors with payment</t>
  </si>
  <si>
    <t>Male</t>
  </si>
  <si>
    <t>ذكر</t>
  </si>
  <si>
    <t>اصحاب عمل يعملون بالمنشأة بأجر</t>
  </si>
  <si>
    <t>Female</t>
  </si>
  <si>
    <t>انثى</t>
  </si>
  <si>
    <t>Working proprietors without payment</t>
  </si>
  <si>
    <t>اصحاب عمل يعملون بالمنشأة بدون اجر</t>
  </si>
  <si>
    <t>Managers</t>
  </si>
  <si>
    <t>مديرون</t>
  </si>
  <si>
    <t>Administrators</t>
  </si>
  <si>
    <t>اداريون</t>
  </si>
  <si>
    <r>
      <rPr>
        <sz val="8"/>
        <rFont val="Arial"/>
        <family val="2"/>
      </rPr>
      <t xml:space="preserve">Specialist and Technicians </t>
    </r>
    <r>
      <rPr>
        <b/>
        <sz val="9"/>
        <rFont val="Arial"/>
        <family val="2"/>
      </rPr>
      <t>(engineers, technicians,accountants, purchases and sales staff...etc)</t>
    </r>
  </si>
  <si>
    <t>اخصائيون وفنيون مهندسون وفنيون ومحاسبون و موظفو مشتريات ومبيعات</t>
  </si>
  <si>
    <t>Clerks</t>
  </si>
  <si>
    <t>كتبـــه</t>
  </si>
  <si>
    <t>Production &amp; Operations Supervisors</t>
  </si>
  <si>
    <t>مشرفو الانتاج والتشغيل</t>
  </si>
  <si>
    <t>Production and related workers</t>
  </si>
  <si>
    <t>عمال الانتاج والتشغيل</t>
  </si>
  <si>
    <t>Services workers and others</t>
  </si>
  <si>
    <t>عمال خدمات واّخرون</t>
  </si>
  <si>
    <t>Table No. (15) (Value QR. 000)</t>
  </si>
  <si>
    <t>جدول رقم (15) القيمة ألف ريال قطري</t>
  </si>
  <si>
    <t>Table No. (16) (Value QR. 000)</t>
  </si>
  <si>
    <t>جدول رقم (16) القيمة ألف ريال قطري</t>
  </si>
  <si>
    <t>Table No. (17) (Value QR. 000)</t>
  </si>
  <si>
    <t>جدول رقم (17) القيمة ألف ريال قطري</t>
  </si>
  <si>
    <r>
      <rPr>
        <b/>
        <sz val="10"/>
        <rFont val="Arial"/>
        <family val="2"/>
      </rPr>
      <t xml:space="preserve">رمز النشاط
</t>
    </r>
    <r>
      <rPr>
        <sz val="8"/>
        <rFont val="Arial"/>
        <family val="2"/>
      </rPr>
      <t>Activity Code</t>
    </r>
  </si>
  <si>
    <t>Table No (18)</t>
  </si>
  <si>
    <t>جدول رقم (18)</t>
  </si>
  <si>
    <t>Manufacture of domestic appliances</t>
  </si>
  <si>
    <r>
      <rPr>
        <b/>
        <sz val="8"/>
        <rFont val="Arial"/>
        <family val="2"/>
      </rPr>
      <t xml:space="preserve">رمز النشاط
</t>
    </r>
    <r>
      <rPr>
        <sz val="8"/>
        <rFont val="Arial"/>
        <family val="2"/>
      </rPr>
      <t>Activity Code</t>
    </r>
  </si>
  <si>
    <r>
      <rPr>
        <b/>
        <sz val="10"/>
        <rFont val="Arial"/>
        <family val="2"/>
      </rPr>
      <t>المجموع</t>
    </r>
    <r>
      <rPr>
        <b/>
        <sz val="12"/>
        <rFont val="Arial"/>
        <family val="2"/>
      </rPr>
      <t xml:space="preserve">
</t>
    </r>
    <r>
      <rPr>
        <sz val="8"/>
        <rFont val="Arial"/>
        <family val="2"/>
      </rPr>
      <t>Total</t>
    </r>
  </si>
  <si>
    <r>
      <rPr>
        <b/>
        <sz val="10"/>
        <rFont val="Arial"/>
        <family val="2"/>
      </rPr>
      <t>رمز النشاط</t>
    </r>
    <r>
      <rPr>
        <b/>
        <sz val="8"/>
        <rFont val="Arial"/>
        <family val="2"/>
      </rPr>
      <t xml:space="preserve">
</t>
    </r>
    <r>
      <rPr>
        <sz val="8"/>
        <rFont val="Arial"/>
        <family val="2"/>
      </rPr>
      <t>Activity Code</t>
    </r>
  </si>
  <si>
    <r>
      <rPr>
        <b/>
        <sz val="10"/>
        <rFont val="Arial"/>
        <family val="2"/>
      </rPr>
      <t>المجموع</t>
    </r>
    <r>
      <rPr>
        <b/>
        <sz val="9"/>
        <rFont val="Arial"/>
        <family val="2"/>
      </rPr>
      <t xml:space="preserve">
</t>
    </r>
    <r>
      <rPr>
        <b/>
        <sz val="8"/>
        <rFont val="Arial"/>
        <family val="2"/>
      </rPr>
      <t>Total</t>
    </r>
  </si>
  <si>
    <r>
      <rPr>
        <b/>
        <sz val="10"/>
        <rFont val="Arial"/>
        <family val="2"/>
      </rPr>
      <t>مواد سلعيه أخــرى</t>
    </r>
    <r>
      <rPr>
        <b/>
        <sz val="9"/>
        <rFont val="Arial"/>
        <family val="2"/>
      </rPr>
      <t xml:space="preserve">
</t>
    </r>
    <r>
      <rPr>
        <sz val="8"/>
        <rFont val="Arial"/>
        <family val="2"/>
      </rPr>
      <t>Other goods</t>
    </r>
  </si>
  <si>
    <r>
      <rPr>
        <b/>
        <sz val="10"/>
        <rFont val="Arial"/>
        <family val="2"/>
      </rPr>
      <t>أدوات كتابية وقرطاسية ومطبوعات</t>
    </r>
    <r>
      <rPr>
        <b/>
        <sz val="9"/>
        <rFont val="Arial"/>
        <family val="2"/>
      </rPr>
      <t xml:space="preserve">
</t>
    </r>
    <r>
      <rPr>
        <sz val="8"/>
        <rFont val="Arial"/>
        <family val="2"/>
      </rPr>
      <t>Stationery and Printed matters</t>
    </r>
  </si>
  <si>
    <r>
      <rPr>
        <b/>
        <sz val="10"/>
        <rFont val="Arial"/>
        <family val="2"/>
      </rPr>
      <t>قطع غيار وعدد وأدوات مستهلكه</t>
    </r>
    <r>
      <rPr>
        <b/>
        <sz val="9"/>
        <rFont val="Arial"/>
        <family val="2"/>
      </rPr>
      <t xml:space="preserve">
</t>
    </r>
    <r>
      <rPr>
        <sz val="8"/>
        <rFont val="Arial"/>
        <family val="2"/>
      </rPr>
      <t>Spare Parts and Consumable tools</t>
    </r>
  </si>
  <si>
    <r>
      <rPr>
        <b/>
        <sz val="10"/>
        <rFont val="Arial"/>
        <family val="2"/>
      </rPr>
      <t>مــاء</t>
    </r>
    <r>
      <rPr>
        <b/>
        <sz val="9"/>
        <rFont val="Arial"/>
        <family val="2"/>
      </rPr>
      <t xml:space="preserve">
</t>
    </r>
    <r>
      <rPr>
        <sz val="8"/>
        <rFont val="Arial"/>
        <family val="2"/>
      </rPr>
      <t>Water</t>
    </r>
  </si>
  <si>
    <r>
      <rPr>
        <b/>
        <sz val="10"/>
        <rFont val="Arial"/>
        <family val="2"/>
      </rPr>
      <t>كهرباء</t>
    </r>
    <r>
      <rPr>
        <b/>
        <sz val="9"/>
        <rFont val="Arial"/>
        <family val="2"/>
      </rPr>
      <t xml:space="preserve">
</t>
    </r>
    <r>
      <rPr>
        <sz val="8"/>
        <rFont val="Arial"/>
        <family val="2"/>
      </rPr>
      <t>Electricity</t>
    </r>
  </si>
  <si>
    <r>
      <rPr>
        <b/>
        <sz val="10"/>
        <rFont val="Arial"/>
        <family val="2"/>
      </rPr>
      <t>مواد تعبئه وتغليف</t>
    </r>
    <r>
      <rPr>
        <b/>
        <sz val="9"/>
        <rFont val="Arial"/>
        <family val="2"/>
      </rPr>
      <t xml:space="preserve">
</t>
    </r>
    <r>
      <rPr>
        <sz val="8"/>
        <rFont val="Arial"/>
        <family val="2"/>
      </rPr>
      <t>Packing Material</t>
    </r>
  </si>
  <si>
    <r>
      <rPr>
        <b/>
        <sz val="10"/>
        <rFont val="Arial"/>
        <family val="2"/>
      </rPr>
      <t>وقود وزيوت</t>
    </r>
    <r>
      <rPr>
        <b/>
        <sz val="9"/>
        <rFont val="Arial"/>
        <family val="2"/>
      </rPr>
      <t xml:space="preserve">
</t>
    </r>
    <r>
      <rPr>
        <sz val="8"/>
        <rFont val="Arial"/>
        <family val="2"/>
      </rPr>
      <t>Fuels &amp; Oils</t>
    </r>
  </si>
  <si>
    <r>
      <rPr>
        <b/>
        <sz val="10"/>
        <rFont val="Arial"/>
        <family val="2"/>
      </rPr>
      <t>المواد الخام</t>
    </r>
    <r>
      <rPr>
        <b/>
        <sz val="9"/>
        <rFont val="Arial"/>
        <family val="2"/>
      </rPr>
      <t xml:space="preserve">
</t>
    </r>
    <r>
      <rPr>
        <sz val="8"/>
        <rFont val="Arial"/>
        <family val="2"/>
      </rPr>
      <t>Raw Materiel</t>
    </r>
  </si>
  <si>
    <r>
      <rPr>
        <b/>
        <sz val="9"/>
        <rFont val="Arial"/>
        <family val="2"/>
      </rPr>
      <t>أخرى - بريد طباعة - دعاية - هاتف</t>
    </r>
    <r>
      <rPr>
        <sz val="7"/>
        <rFont val="Arial"/>
        <family val="2"/>
      </rPr>
      <t xml:space="preserve">
Other Service Expenses (Mail,Publ icity,Tele phone ... etc.</t>
    </r>
  </si>
  <si>
    <r>
      <rPr>
        <b/>
        <sz val="9"/>
        <rFont val="Arial"/>
        <family val="2"/>
      </rPr>
      <t>خسائر بضائع مشتراة بغرض البيع</t>
    </r>
    <r>
      <rPr>
        <sz val="7"/>
        <rFont val="Arial"/>
        <family val="2"/>
      </rPr>
      <t xml:space="preserve">
Losses of Goods for Sale</t>
    </r>
  </si>
  <si>
    <r>
      <rPr>
        <b/>
        <sz val="9"/>
        <rFont val="Arial"/>
        <family val="2"/>
      </rPr>
      <t>تشغيل لدى الغير وخدمات صناعية</t>
    </r>
    <r>
      <rPr>
        <sz val="7"/>
        <rFont val="Arial"/>
        <family val="2"/>
      </rPr>
      <t xml:space="preserve">
Work Done &amp; Industrial Services Rendered By Others</t>
    </r>
  </si>
  <si>
    <r>
      <rPr>
        <b/>
        <sz val="9"/>
        <rFont val="Arial"/>
        <family val="2"/>
      </rPr>
      <t>نقل وانتقالات عامة تشمل مصاريف سفر لمهمات رسمية</t>
    </r>
    <r>
      <rPr>
        <sz val="7"/>
        <rFont val="Arial"/>
        <family val="2"/>
      </rPr>
      <t xml:space="preserve">
Transporta tion (include Travel Expenses for Official Trips)</t>
    </r>
  </si>
  <si>
    <r>
      <rPr>
        <b/>
        <sz val="9"/>
        <rFont val="Arial"/>
        <family val="2"/>
      </rPr>
      <t>صيانة الات ومعـدات</t>
    </r>
    <r>
      <rPr>
        <sz val="7"/>
        <rFont val="Arial"/>
        <family val="2"/>
      </rPr>
      <t xml:space="preserve">
Machinery And Equipment Maintenanc e</t>
    </r>
  </si>
  <si>
    <r>
      <rPr>
        <b/>
        <sz val="9"/>
        <rFont val="Arial"/>
        <family val="2"/>
      </rPr>
      <t>صيانة مبانــي</t>
    </r>
    <r>
      <rPr>
        <sz val="7"/>
        <rFont val="Arial"/>
        <family val="2"/>
      </rPr>
      <t xml:space="preserve">
Building repairs and maintenance</t>
    </r>
  </si>
  <si>
    <r>
      <rPr>
        <b/>
        <sz val="9"/>
        <rFont val="Arial"/>
        <family val="2"/>
      </rPr>
      <t>إيجارات وسائل نقـل</t>
    </r>
    <r>
      <rPr>
        <sz val="7"/>
        <rFont val="Arial"/>
        <family val="2"/>
      </rPr>
      <t xml:space="preserve">
Rents of transportati on equipment</t>
    </r>
  </si>
  <si>
    <r>
      <rPr>
        <b/>
        <sz val="9"/>
        <rFont val="Arial"/>
        <family val="2"/>
      </rPr>
      <t>إيجارات اّلات ومعدات</t>
    </r>
    <r>
      <rPr>
        <sz val="7"/>
        <rFont val="Arial"/>
        <family val="2"/>
      </rPr>
      <t xml:space="preserve">
Rents of machinery and equipment</t>
    </r>
  </si>
  <si>
    <r>
      <rPr>
        <b/>
        <sz val="9"/>
        <rFont val="Arial"/>
        <family val="2"/>
      </rPr>
      <t>إيجارات مباني غير سكنية</t>
    </r>
    <r>
      <rPr>
        <b/>
        <sz val="10"/>
        <rFont val="Arial"/>
        <family val="2"/>
      </rPr>
      <t xml:space="preserve">
</t>
    </r>
    <r>
      <rPr>
        <sz val="7"/>
        <rFont val="Arial"/>
        <family val="2"/>
      </rPr>
      <t>Rents of non- residential buildings(1)</t>
    </r>
  </si>
  <si>
    <r>
      <rPr>
        <b/>
        <sz val="10"/>
        <rFont val="Arial"/>
        <family val="2"/>
      </rPr>
      <t>القيمة المضافة الصافية</t>
    </r>
    <r>
      <rPr>
        <b/>
        <sz val="8"/>
        <rFont val="Arial"/>
        <family val="2"/>
      </rPr>
      <t xml:space="preserve">
Net Value Added</t>
    </r>
  </si>
  <si>
    <r>
      <rPr>
        <b/>
        <sz val="10"/>
        <rFont val="Arial"/>
        <family val="2"/>
      </rPr>
      <t>الإهتلاكات</t>
    </r>
    <r>
      <rPr>
        <b/>
        <sz val="8"/>
        <rFont val="Arial"/>
        <family val="2"/>
      </rPr>
      <t xml:space="preserve">
Depreciat ions</t>
    </r>
  </si>
  <si>
    <r>
      <rPr>
        <b/>
        <sz val="10"/>
        <rFont val="Arial"/>
        <family val="2"/>
      </rPr>
      <t>القيمة المضافة الإجمالية</t>
    </r>
    <r>
      <rPr>
        <b/>
        <sz val="8"/>
        <rFont val="Arial"/>
        <family val="2"/>
      </rPr>
      <t xml:space="preserve">
Gross Value Added</t>
    </r>
  </si>
  <si>
    <t>Manufacture of knitted and crocheted apparel</t>
  </si>
  <si>
    <t>ويرحب الجهاز بأية ملاحظات وإقتراحات من شأنها تحسين مضمون هذه النشرة.</t>
  </si>
  <si>
    <r>
      <t>The Authority as well has the pleasure</t>
    </r>
    <r>
      <rPr>
        <b/>
        <sz val="12"/>
        <rFont val="Arial"/>
        <family val="2"/>
      </rPr>
      <t xml:space="preserve"> to express its gratitude to heads of </t>
    </r>
    <r>
      <rPr>
        <b/>
        <sz val="12"/>
        <color indexed="8"/>
        <rFont val="Arial"/>
        <family val="2"/>
      </rPr>
      <t>corporations and companies for their cooperation and contribution in accomplishing this bulletin.</t>
    </r>
    <r>
      <rPr>
        <b/>
        <sz val="12"/>
        <color indexed="9"/>
        <rFont val="Arial"/>
        <family val="2"/>
      </rPr>
      <t>XXX</t>
    </r>
  </si>
  <si>
    <t>The Authority welcomes any remarks and suggestions that could improve contents of this bulletin.</t>
  </si>
  <si>
    <r>
      <rPr>
        <b/>
        <sz val="11"/>
        <color indexed="8"/>
        <rFont val="Arial Black"/>
        <family val="2"/>
      </rPr>
      <t xml:space="preserve">State of Qatar
</t>
    </r>
    <r>
      <rPr>
        <b/>
        <sz val="10"/>
        <color indexed="8"/>
        <rFont val="Arial Black"/>
        <family val="2"/>
      </rPr>
      <t xml:space="preserve">Planning and Statistic Authority
</t>
    </r>
    <r>
      <rPr>
        <b/>
        <sz val="10"/>
        <color indexed="8"/>
        <rFont val="Mangal"/>
        <family val="1"/>
      </rPr>
      <t xml:space="preserve"> Statistics Department</t>
    </r>
  </si>
  <si>
    <r>
      <rPr>
        <b/>
        <sz val="12"/>
        <color indexed="8"/>
        <rFont val="Bader"/>
        <charset val="178"/>
      </rPr>
      <t>دولـــــــــــة قــطــــــــــر
جهاز التخطيط والإحصاء</t>
    </r>
    <r>
      <rPr>
        <b/>
        <sz val="16"/>
        <color indexed="8"/>
        <rFont val="Arial"/>
        <family val="2"/>
      </rPr>
      <t xml:space="preserve">
</t>
    </r>
    <r>
      <rPr>
        <b/>
        <sz val="12"/>
        <color indexed="8"/>
        <rFont val="Times New Roman"/>
        <family val="1"/>
      </rPr>
      <t>إدارة الإحصاءات</t>
    </r>
  </si>
  <si>
    <t>جدول رقم (13)القيمة ألف ريال قطري</t>
  </si>
  <si>
    <r>
      <t xml:space="preserve">Dr. Saleh Bin Mohammed Al-Nabit
</t>
    </r>
    <r>
      <rPr>
        <sz val="10"/>
        <color theme="1"/>
        <rFont val="Arial Black"/>
        <family val="2"/>
      </rPr>
      <t>President , Planning &amp; Statistics</t>
    </r>
    <r>
      <rPr>
        <sz val="11"/>
        <color theme="1"/>
        <rFont val="Arial Black"/>
        <family val="2"/>
      </rPr>
      <t xml:space="preserve"> </t>
    </r>
    <r>
      <rPr>
        <sz val="10"/>
        <color theme="1"/>
        <rFont val="Arial Black"/>
        <family val="2"/>
      </rPr>
      <t>Authority</t>
    </r>
  </si>
  <si>
    <r>
      <rPr>
        <b/>
        <sz val="14"/>
        <color theme="1"/>
        <rFont val="Sultan bold"/>
        <charset val="178"/>
      </rPr>
      <t>د. صالح بن محمد النابت</t>
    </r>
    <r>
      <rPr>
        <sz val="16"/>
        <color theme="1"/>
        <rFont val="Sultan bold"/>
        <charset val="178"/>
      </rPr>
      <t xml:space="preserve">
</t>
    </r>
    <r>
      <rPr>
        <b/>
        <sz val="16"/>
        <color theme="1"/>
        <rFont val="Sultan bold"/>
        <charset val="178"/>
      </rPr>
      <t>رئيس جهاز التخطيط والإحصاء</t>
    </r>
  </si>
  <si>
    <t>كما يسر الجهاز أن يتقدم بالشكر الجزيل لمسئولي المنشآت من مؤسسات وشركات لتعاونهم ومساهمتهم في إصدار هذه النشرة.</t>
  </si>
  <si>
    <r>
      <rPr>
        <b/>
        <sz val="24"/>
        <color indexed="8"/>
        <rFont val="Arial"/>
        <family val="2"/>
      </rPr>
      <t>النشرة السنوية</t>
    </r>
    <r>
      <rPr>
        <b/>
        <sz val="20"/>
        <color indexed="8"/>
        <rFont val="Arial"/>
        <family val="2"/>
      </rPr>
      <t xml:space="preserve">
</t>
    </r>
    <r>
      <rPr>
        <b/>
        <sz val="24"/>
        <color indexed="8"/>
        <rFont val="Arial"/>
        <family val="2"/>
      </rPr>
      <t>لإحصاءات الطاقة والصناعة</t>
    </r>
    <r>
      <rPr>
        <b/>
        <sz val="20"/>
        <color indexed="8"/>
        <rFont val="Arial"/>
        <family val="2"/>
      </rPr>
      <t xml:space="preserve">
</t>
    </r>
    <r>
      <rPr>
        <b/>
        <sz val="18"/>
        <color indexed="8"/>
        <rFont val="Arial"/>
        <family val="2"/>
      </rPr>
      <t xml:space="preserve">The Annual Bulletin
of Industry &amp; Energy Statistics
</t>
    </r>
    <r>
      <rPr>
        <b/>
        <sz val="20"/>
        <color indexed="8"/>
        <rFont val="Arial"/>
        <family val="2"/>
      </rPr>
      <t>2018</t>
    </r>
  </si>
  <si>
    <t>جمع النفايات غير الخطرة</t>
  </si>
  <si>
    <t>3314</t>
  </si>
  <si>
    <t>صنع الأجهزة الكهربائية المنزلية</t>
  </si>
  <si>
    <t>صُنع الملبوسات من التريكو والكروشيه</t>
  </si>
  <si>
    <t>تجهيز وحفظ السمك والقشريات والرخويات</t>
  </si>
  <si>
    <t>Processing and preserving of fish, crustaceans and molluscs</t>
  </si>
  <si>
    <t>1020</t>
  </si>
  <si>
    <t>1040</t>
  </si>
  <si>
    <t>64783</t>
  </si>
  <si>
    <t>49479</t>
  </si>
  <si>
    <t>106302</t>
  </si>
  <si>
    <t>150507</t>
  </si>
  <si>
    <t>15.24</t>
  </si>
  <si>
    <t>14.13</t>
  </si>
  <si>
    <t>41267</t>
  </si>
  <si>
    <t>61689</t>
  </si>
  <si>
    <t>3410</t>
  </si>
  <si>
    <t>388130</t>
  </si>
  <si>
    <t>638900</t>
  </si>
  <si>
    <t>25.04</t>
  </si>
  <si>
    <t>14.21</t>
  </si>
  <si>
    <t>119957</t>
  </si>
  <si>
    <t>26580</t>
  </si>
  <si>
    <t>15477</t>
  </si>
  <si>
    <t>200119</t>
  </si>
  <si>
    <t>269049</t>
  </si>
  <si>
    <t>20.11</t>
  </si>
  <si>
    <t>5.51</t>
  </si>
  <si>
    <t>63691</t>
  </si>
  <si>
    <t>38764</t>
  </si>
  <si>
    <t>12401</t>
  </si>
  <si>
    <t>348876</t>
  </si>
  <si>
    <t>602164</t>
  </si>
  <si>
    <t>8.30</t>
  </si>
  <si>
    <t>33.76</t>
  </si>
  <si>
    <t>77023</t>
  </si>
  <si>
    <t>90864</t>
  </si>
  <si>
    <t>13797</t>
  </si>
  <si>
    <t>334542</t>
  </si>
  <si>
    <t>396457</t>
  </si>
  <si>
    <t>6.32</t>
  </si>
  <si>
    <t>9.29</t>
  </si>
  <si>
    <t>56955</t>
  </si>
  <si>
    <t>311948816</t>
  </si>
  <si>
    <t>21458733</t>
  </si>
  <si>
    <t>2265545</t>
  </si>
  <si>
    <t>3084866</t>
  </si>
  <si>
    <t>4.80</t>
  </si>
  <si>
    <t>21.76</t>
  </si>
  <si>
    <t>138320</t>
  </si>
  <si>
    <t>(1) Includes Wages, Salaries, Payments in-kind &amp; remuneration of board of directors.</t>
  </si>
  <si>
    <t>(1) يشمل الأجور و الرواتب و المزايا العينية و مكافآت مجلس الإدارة.</t>
  </si>
  <si>
    <t>Manufacture of vegetable and animal oils and fats</t>
  </si>
  <si>
    <t>صُنع الزيوت والدهون النباتية والحيوانية</t>
  </si>
  <si>
    <t>Planning &amp; Statistics Authority is pleased to present the annual bulletin of Energy and Industry Statisticl, 2020 as part of its series of bulletins within the framework of the Authority ambitious and balanced plan in providing and developing economic statistics.</t>
  </si>
  <si>
    <t>2021</t>
  </si>
  <si>
    <t xml:space="preserve">يسر جهاز التخطيط والإحصاء أن يقدم هذا العدد من النشرة السنوية لإحصاءات الطاقة والصناعة2021 ضمن سلسلة نشراتها التخصصية المختلفة، وذلك في إطار خطة الجهاز الطموحة والمتوازنة في توفير وتطوير الإحصاءات الإقتصادية.
</t>
  </si>
  <si>
    <t>Number of establishments and employees by size of establishment and main economic activity 2021</t>
  </si>
  <si>
    <t>عدد المنشآت والمشتغلين حسب حجم المنشأة والنشاط الاقتصادي الرئيسي 2021</t>
  </si>
  <si>
    <t xml:space="preserve">No of employees by nationality, sex and main economic activity 2021 </t>
  </si>
  <si>
    <t xml:space="preserve">عدد المشتغلين حسب الجنسية والجنس والنشاط الاقتصادي الرئيسي 2021 </t>
  </si>
  <si>
    <t xml:space="preserve">Estimates of value of intermediate goods by main economic activity 2021 </t>
  </si>
  <si>
    <t xml:space="preserve">تقديرات قيمة المستلزمات السلعية حسب النشاط الاقتصادي 2021 </t>
  </si>
  <si>
    <t>Estimates of value of intermediate services by main economic activity 2021</t>
  </si>
  <si>
    <t>تقديرات قيمة المستلزمات الخدمية حسب النشاط الاقتصادي 2021</t>
  </si>
  <si>
    <t xml:space="preserve">Estimates of Value added by main economic activity  2021 </t>
  </si>
  <si>
    <t xml:space="preserve">تقديرات القيمة المضافة حسب النشاط الاقتصادي الرئيسي 2021 </t>
  </si>
  <si>
    <t xml:space="preserve">Main economic indicators by sector and main economic activity 2021 </t>
  </si>
  <si>
    <t xml:space="preserve">أهم المؤشرات الاقتصادية حسب القطاع والنشاط الاقتصادي الرئيسي 2021 </t>
  </si>
  <si>
    <t xml:space="preserve">No of employees &amp; compensation of employees by nationality &amp; main economic activity  2021 </t>
  </si>
  <si>
    <t xml:space="preserve">عدد المشتغلين وتقديرات تعويضات العاملين حسب الجنسية والنشاط الاقتصادي الرئيسي 2021 </t>
  </si>
  <si>
    <t>No of employees and estimates of compensation of employees by occupation &amp; sex 2021</t>
  </si>
  <si>
    <t>عدد المشتغلين وتقديرات تعويضات العاملين حسب المهنة والجنس 2021</t>
  </si>
  <si>
    <t>تقديرات القيمة المضافة حسب النشاط الإقتصادي الرئيسي 2021</t>
  </si>
  <si>
    <r>
      <rPr>
        <b/>
        <sz val="20"/>
        <color indexed="8"/>
        <rFont val="Arial"/>
        <family val="2"/>
      </rPr>
      <t>العدد 40</t>
    </r>
    <r>
      <rPr>
        <b/>
        <sz val="16"/>
        <color indexed="8"/>
        <rFont val="Arial"/>
        <family val="2"/>
      </rPr>
      <t xml:space="preserve">
40</t>
    </r>
    <r>
      <rPr>
        <b/>
        <vertAlign val="superscript"/>
        <sz val="16"/>
        <color indexed="8"/>
        <rFont val="Arial"/>
        <family val="2"/>
      </rPr>
      <t>th</t>
    </r>
    <r>
      <rPr>
        <b/>
        <sz val="16"/>
        <color indexed="8"/>
        <rFont val="Arial"/>
        <family val="2"/>
      </rPr>
      <t xml:space="preserve"> Issue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</si>
</sst>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_(* \(#,##0.00\);_(* &quot;-&quot;??_);_(@_)"/>
    <numFmt numFmtId="165" formatCode="0_ "/>
    <numFmt numFmtId="166" formatCode="0.0_ "/>
    <numFmt numFmtId="167" formatCode="_(* #,##0.0_);_(* \(#,##0.0\);_(* &quot;-&quot;??_);_(@_)"/>
  </numFmts>
  <fonts count="118">
    <font>
      <sz val="12"/>
      <name val="Arial"/>
      <charset val="178"/>
    </font>
    <font>
      <sz val="10"/>
      <name val="Arial"/>
      <family val="2"/>
    </font>
    <font>
      <b/>
      <sz val="24"/>
      <name val="Arial"/>
      <family val="2"/>
    </font>
    <font>
      <sz val="10"/>
      <name val="Arial"/>
      <family val="2"/>
      <scheme val="minor"/>
    </font>
    <font>
      <sz val="8"/>
      <name val="Arial"/>
      <family val="2"/>
    </font>
    <font>
      <b/>
      <sz val="12"/>
      <name val="Arial"/>
      <family val="2"/>
    </font>
    <font>
      <b/>
      <sz val="11"/>
      <color indexed="25"/>
      <name val="Arial"/>
      <family val="2"/>
    </font>
    <font>
      <b/>
      <sz val="16"/>
      <name val="Arial"/>
      <family val="2"/>
    </font>
    <font>
      <b/>
      <sz val="10"/>
      <name val="Arial"/>
      <family val="2"/>
    </font>
    <font>
      <b/>
      <sz val="8"/>
      <name val="Arial"/>
      <family val="2"/>
    </font>
    <font>
      <sz val="7"/>
      <name val="Arial"/>
      <family val="2"/>
    </font>
    <font>
      <b/>
      <sz val="11"/>
      <color indexed="8"/>
      <name val="Arial"/>
      <family val="2"/>
    </font>
    <font>
      <b/>
      <sz val="9"/>
      <color indexed="8"/>
      <name val="Arial"/>
      <family val="2"/>
    </font>
    <font>
      <b/>
      <sz val="10"/>
      <color indexed="8"/>
      <name val="Arial"/>
      <family val="2"/>
    </font>
    <font>
      <sz val="10"/>
      <color indexed="8"/>
      <name val="Arial"/>
      <family val="2"/>
    </font>
    <font>
      <sz val="9"/>
      <color indexed="8"/>
      <name val="Arial"/>
      <family val="2"/>
    </font>
    <font>
      <b/>
      <sz val="12"/>
      <color indexed="8"/>
      <name val="Arial"/>
      <family val="2"/>
    </font>
    <font>
      <sz val="11"/>
      <color indexed="8"/>
      <name val="Arial"/>
      <family val="2"/>
    </font>
    <font>
      <sz val="12"/>
      <name val="Arial"/>
      <family val="2"/>
    </font>
    <font>
      <b/>
      <sz val="8"/>
      <color indexed="8"/>
      <name val="Arial"/>
      <family val="2"/>
    </font>
    <font>
      <b/>
      <sz val="7"/>
      <name val="Arial"/>
      <family val="2"/>
    </font>
    <font>
      <sz val="16"/>
      <name val="Arial"/>
      <family val="2"/>
    </font>
    <font>
      <b/>
      <sz val="9"/>
      <name val="Arial"/>
      <family val="2"/>
    </font>
    <font>
      <b/>
      <sz val="14"/>
      <name val="Arial"/>
      <family val="2"/>
    </font>
    <font>
      <sz val="12"/>
      <color indexed="10"/>
      <name val="Arial"/>
      <family val="2"/>
    </font>
    <font>
      <b/>
      <sz val="9"/>
      <name val="Courier New"/>
      <family val="3"/>
    </font>
    <font>
      <sz val="9"/>
      <name val="Arial"/>
      <family val="2"/>
    </font>
    <font>
      <b/>
      <sz val="11"/>
      <name val="Arial"/>
      <family val="2"/>
    </font>
    <font>
      <b/>
      <sz val="11"/>
      <color rgb="FF000000"/>
      <name val="Arial"/>
      <family val="2"/>
    </font>
    <font>
      <b/>
      <sz val="9"/>
      <color rgb="FF000000"/>
      <name val="Arial"/>
      <family val="2"/>
    </font>
    <font>
      <sz val="9"/>
      <color rgb="FF000000"/>
      <name val="Arial"/>
      <family val="2"/>
    </font>
    <font>
      <sz val="14"/>
      <color rgb="FFC00000"/>
      <name val="Arial"/>
      <family val="2"/>
    </font>
    <font>
      <sz val="14"/>
      <color rgb="FFFF0000"/>
      <name val="Arial"/>
      <family val="2"/>
    </font>
    <font>
      <sz val="14"/>
      <name val="Arial"/>
      <family val="2"/>
    </font>
    <font>
      <b/>
      <sz val="14"/>
      <color indexed="8"/>
      <name val="Arial"/>
      <family val="2"/>
    </font>
    <font>
      <sz val="8"/>
      <color indexed="8"/>
      <name val="Arial"/>
      <family val="2"/>
    </font>
    <font>
      <sz val="11"/>
      <name val="Arial"/>
      <family val="2"/>
    </font>
    <font>
      <sz val="11"/>
      <color theme="1"/>
      <name val="Arial"/>
      <family val="2"/>
    </font>
    <font>
      <sz val="18"/>
      <color theme="1"/>
      <name val="Arial"/>
      <family val="2"/>
    </font>
    <font>
      <b/>
      <sz val="14"/>
      <color theme="1"/>
      <name val="Arial"/>
      <family val="2"/>
    </font>
    <font>
      <b/>
      <sz val="18"/>
      <color theme="1"/>
      <name val="Arial"/>
      <family val="2"/>
    </font>
    <font>
      <b/>
      <sz val="12"/>
      <color theme="1"/>
      <name val="Arial"/>
      <family val="2"/>
    </font>
    <font>
      <b/>
      <sz val="16"/>
      <color theme="1"/>
      <name val="Arial"/>
      <family val="2"/>
    </font>
    <font>
      <sz val="14"/>
      <color theme="1"/>
      <name val="Arial"/>
      <family val="2"/>
    </font>
    <font>
      <b/>
      <sz val="11"/>
      <color theme="1"/>
      <name val="Arial"/>
      <family val="2"/>
    </font>
    <font>
      <sz val="16"/>
      <color theme="1"/>
      <name val="Arial"/>
      <family val="2"/>
    </font>
    <font>
      <b/>
      <sz val="18"/>
      <color indexed="8"/>
      <name val="Arial"/>
      <family val="2"/>
    </font>
    <font>
      <sz val="12"/>
      <color indexed="8"/>
      <name val="Arial"/>
      <family val="2"/>
    </font>
    <font>
      <sz val="18"/>
      <color indexed="8"/>
      <name val="Arial"/>
      <family val="2"/>
    </font>
    <font>
      <b/>
      <u/>
      <sz val="12"/>
      <color indexed="12"/>
      <name val="Arial"/>
      <family val="2"/>
    </font>
    <font>
      <sz val="16"/>
      <color indexed="8"/>
      <name val="Arial"/>
      <family val="2"/>
    </font>
    <font>
      <b/>
      <i/>
      <sz val="12"/>
      <color indexed="8"/>
      <name val="Arial"/>
      <family val="2"/>
    </font>
    <font>
      <b/>
      <i/>
      <sz val="16"/>
      <color indexed="8"/>
      <name val="Arial"/>
      <family val="2"/>
    </font>
    <font>
      <b/>
      <sz val="14"/>
      <color rgb="FFC00000"/>
      <name val="Arial"/>
      <family val="2"/>
    </font>
    <font>
      <sz val="11"/>
      <color theme="1"/>
      <name val="Arial"/>
      <family val="2"/>
      <scheme val="minor"/>
    </font>
    <font>
      <sz val="16"/>
      <color indexed="8"/>
      <name val="Simplified Arabic"/>
      <family val="1"/>
    </font>
    <font>
      <b/>
      <sz val="18"/>
      <name val="Arial"/>
      <family val="2"/>
    </font>
    <font>
      <b/>
      <sz val="16"/>
      <color indexed="8"/>
      <name val="Arial"/>
      <family val="2"/>
    </font>
    <font>
      <sz val="14"/>
      <color indexed="8"/>
      <name val="Arial"/>
      <family val="2"/>
    </font>
    <font>
      <sz val="14"/>
      <name val="Calibri"/>
      <family val="2"/>
    </font>
    <font>
      <sz val="18"/>
      <name val="Arial"/>
      <family val="2"/>
    </font>
    <font>
      <b/>
      <sz val="14"/>
      <name val="Arial Black"/>
      <family val="2"/>
    </font>
    <font>
      <sz val="12"/>
      <color indexed="8"/>
      <name val="Arial Black"/>
      <family val="2"/>
    </font>
    <font>
      <b/>
      <sz val="16"/>
      <name val="Sultan bold"/>
      <charset val="178"/>
    </font>
    <font>
      <b/>
      <sz val="20"/>
      <color indexed="8"/>
      <name val="Arial"/>
      <family val="2"/>
    </font>
    <font>
      <b/>
      <sz val="12"/>
      <color indexed="12"/>
      <name val="Arial"/>
      <family val="2"/>
    </font>
    <font>
      <sz val="11"/>
      <color theme="1"/>
      <name val="Arial"/>
      <family val="2"/>
      <scheme val="minor"/>
    </font>
    <font>
      <b/>
      <sz val="12"/>
      <name val="Arial"/>
      <family val="2"/>
    </font>
    <font>
      <b/>
      <sz val="14"/>
      <color indexed="12"/>
      <name val="Arial"/>
      <family val="2"/>
    </font>
    <font>
      <u/>
      <sz val="11"/>
      <color theme="10"/>
      <name val="Calibri"/>
      <family val="2"/>
    </font>
    <font>
      <b/>
      <sz val="11"/>
      <name val="Arial"/>
      <family val="2"/>
    </font>
    <font>
      <b/>
      <sz val="8"/>
      <color indexed="10"/>
      <name val="Arial"/>
      <family val="2"/>
    </font>
    <font>
      <sz val="10"/>
      <name val="Arial"/>
      <family val="2"/>
    </font>
    <font>
      <u/>
      <sz val="12"/>
      <color indexed="12"/>
      <name val="Arial"/>
      <family val="2"/>
    </font>
    <font>
      <sz val="8"/>
      <name val="Arial"/>
      <family val="2"/>
    </font>
    <font>
      <sz val="11"/>
      <color indexed="8"/>
      <name val="Calibri"/>
      <family val="2"/>
    </font>
    <font>
      <b/>
      <sz val="10"/>
      <color indexed="10"/>
      <name val="Arial"/>
      <family val="2"/>
    </font>
    <font>
      <b/>
      <sz val="12"/>
      <color indexed="10"/>
      <name val="Arial"/>
      <family val="2"/>
    </font>
    <font>
      <sz val="11.5"/>
      <color indexed="8"/>
      <name val="Arial"/>
      <family val="2"/>
    </font>
    <font>
      <b/>
      <i/>
      <sz val="11"/>
      <color indexed="8"/>
      <name val="Arial"/>
      <family val="2"/>
    </font>
    <font>
      <b/>
      <sz val="12"/>
      <color indexed="9"/>
      <name val="Arial"/>
      <family val="2"/>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b/>
      <sz val="24"/>
      <color indexed="8"/>
      <name val="Arial"/>
      <family val="2"/>
    </font>
    <font>
      <b/>
      <vertAlign val="superscript"/>
      <sz val="16"/>
      <color indexed="8"/>
      <name val="Arial"/>
      <family val="2"/>
    </font>
    <font>
      <sz val="11"/>
      <color theme="1"/>
      <name val="Arial"/>
      <family val="2"/>
      <scheme val="minor"/>
    </font>
    <font>
      <sz val="11"/>
      <color indexed="8"/>
      <name val="Arial"/>
      <family val="2"/>
    </font>
    <font>
      <b/>
      <sz val="11"/>
      <color indexed="25"/>
      <name val="Arial"/>
      <family val="2"/>
    </font>
    <font>
      <sz val="8"/>
      <name val="Arial"/>
      <family val="2"/>
    </font>
    <font>
      <b/>
      <sz val="14"/>
      <color indexed="8"/>
      <name val="Arial"/>
      <family val="2"/>
    </font>
    <font>
      <b/>
      <sz val="12"/>
      <color indexed="8"/>
      <name val="Arial"/>
      <family val="2"/>
    </font>
    <font>
      <b/>
      <sz val="10"/>
      <color indexed="8"/>
      <name val="Arial"/>
      <family val="2"/>
    </font>
    <font>
      <b/>
      <sz val="8"/>
      <name val="Arial"/>
      <family val="2"/>
    </font>
    <font>
      <sz val="8"/>
      <color indexed="8"/>
      <name val="Arial"/>
      <family val="2"/>
    </font>
    <font>
      <b/>
      <sz val="12"/>
      <name val="Arial"/>
      <family val="2"/>
    </font>
    <font>
      <b/>
      <sz val="10"/>
      <name val="Arial"/>
      <family val="2"/>
    </font>
    <font>
      <b/>
      <sz val="11"/>
      <color indexed="8"/>
      <name val="Arial"/>
      <family val="2"/>
    </font>
    <font>
      <b/>
      <sz val="9"/>
      <name val="Arial"/>
      <family val="2"/>
    </font>
    <font>
      <sz val="10"/>
      <name val="Arial"/>
      <family val="2"/>
    </font>
    <font>
      <sz val="10"/>
      <name val="Arial"/>
      <family val="2"/>
    </font>
    <font>
      <b/>
      <sz val="16"/>
      <name val="Arial"/>
      <family val="2"/>
    </font>
    <font>
      <sz val="12"/>
      <name val="Arial"/>
      <family val="2"/>
    </font>
    <font>
      <sz val="16"/>
      <name val="Arial"/>
      <family val="2"/>
    </font>
    <font>
      <sz val="7"/>
      <name val="Arial"/>
      <family val="2"/>
    </font>
    <font>
      <b/>
      <sz val="7"/>
      <name val="Arial"/>
      <family val="2"/>
    </font>
    <font>
      <sz val="10"/>
      <name val="Arial"/>
      <family val="2"/>
      <scheme val="minor"/>
    </font>
    <font>
      <sz val="10"/>
      <color rgb="FF7030A0"/>
      <name val="Arial"/>
      <family val="2"/>
      <scheme val="minor"/>
    </font>
    <font>
      <sz val="11"/>
      <color theme="1"/>
      <name val="Arial Black"/>
      <family val="2"/>
    </font>
    <font>
      <sz val="10"/>
      <color theme="1"/>
      <name val="Arial Black"/>
      <family val="2"/>
    </font>
    <font>
      <sz val="12"/>
      <color theme="1"/>
      <name val="Arial Black"/>
      <family val="2"/>
    </font>
    <font>
      <sz val="16"/>
      <color theme="1"/>
      <name val="Sultan bold"/>
      <charset val="178"/>
    </font>
    <font>
      <b/>
      <sz val="14"/>
      <color theme="1"/>
      <name val="Sultan bold"/>
      <charset val="178"/>
    </font>
    <font>
      <b/>
      <sz val="16"/>
      <color theme="1"/>
      <name val="Sultan bold"/>
      <charset val="178"/>
    </font>
    <font>
      <sz val="8"/>
      <color theme="1"/>
      <name val="Arial"/>
      <family val="2"/>
    </font>
    <font>
      <sz val="10"/>
      <color theme="1"/>
      <name val="Arial"/>
      <family val="2"/>
    </font>
  </fonts>
  <fills count="10">
    <fill>
      <patternFill patternType="none"/>
    </fill>
    <fill>
      <patternFill patternType="gray125"/>
    </fill>
    <fill>
      <patternFill patternType="solid">
        <fgColor theme="2"/>
        <bgColor indexed="64"/>
      </patternFill>
    </fill>
    <fill>
      <patternFill patternType="solid">
        <fgColor rgb="FFFFFFFF"/>
        <bgColor indexed="64"/>
      </patternFill>
    </fill>
    <fill>
      <patternFill patternType="solid">
        <fgColor theme="0"/>
        <bgColor indexed="64"/>
      </patternFill>
    </fill>
    <fill>
      <patternFill patternType="solid">
        <fgColor rgb="FFEEECE1"/>
        <bgColor indexed="64"/>
      </patternFill>
    </fill>
    <fill>
      <patternFill patternType="solid">
        <fgColor indexed="9"/>
        <bgColor indexed="64"/>
      </patternFill>
    </fill>
    <fill>
      <patternFill patternType="solid">
        <fgColor theme="0" tint="-4.9989318521683403E-2"/>
        <bgColor indexed="64"/>
      </patternFill>
    </fill>
    <fill>
      <patternFill patternType="solid">
        <fgColor theme="6" tint="0.79995117038483843"/>
        <bgColor indexed="64"/>
      </patternFill>
    </fill>
    <fill>
      <patternFill patternType="solid">
        <fgColor indexed="43"/>
        <bgColor indexed="64"/>
      </patternFill>
    </fill>
  </fills>
  <borders count="242">
    <border>
      <left/>
      <right/>
      <top/>
      <bottom/>
      <diagonal/>
    </border>
    <border>
      <left style="medium">
        <color indexed="9"/>
      </left>
      <right style="medium">
        <color indexed="9"/>
      </right>
      <top style="thin">
        <color auto="1"/>
      </top>
      <bottom/>
      <diagonal/>
    </border>
    <border>
      <left style="medium">
        <color indexed="9"/>
      </left>
      <right/>
      <top style="thin">
        <color auto="1"/>
      </top>
      <bottom/>
      <diagonal/>
    </border>
    <border>
      <left/>
      <right style="medium">
        <color indexed="9"/>
      </right>
      <top style="thin">
        <color auto="1"/>
      </top>
      <bottom/>
      <diagonal/>
    </border>
    <border>
      <left style="medium">
        <color indexed="9"/>
      </left>
      <right style="medium">
        <color indexed="9"/>
      </right>
      <top/>
      <bottom/>
      <diagonal/>
    </border>
    <border>
      <left style="medium">
        <color indexed="9"/>
      </left>
      <right/>
      <top/>
      <bottom style="thin">
        <color auto="1"/>
      </bottom>
      <diagonal/>
    </border>
    <border>
      <left/>
      <right style="medium">
        <color indexed="9"/>
      </right>
      <top/>
      <bottom style="thin">
        <color auto="1"/>
      </bottom>
      <diagonal/>
    </border>
    <border>
      <left style="medium">
        <color indexed="9"/>
      </left>
      <right style="medium">
        <color indexed="9"/>
      </right>
      <top/>
      <bottom style="thin">
        <color auto="1"/>
      </bottom>
      <diagonal/>
    </border>
    <border>
      <left style="thick">
        <color rgb="FFFFFFFF"/>
      </left>
      <right style="thick">
        <color rgb="FFFFFFFF"/>
      </right>
      <top/>
      <bottom/>
      <diagonal/>
    </border>
    <border>
      <left/>
      <right style="thick">
        <color rgb="FFFFFFFF"/>
      </right>
      <top/>
      <bottom/>
      <diagonal/>
    </border>
    <border>
      <left style="thick">
        <color indexed="9"/>
      </left>
      <right style="thick">
        <color indexed="9"/>
      </right>
      <top/>
      <bottom/>
      <diagonal/>
    </border>
    <border>
      <left style="thick">
        <color indexed="9"/>
      </left>
      <right style="thick">
        <color indexed="9"/>
      </right>
      <top style="thick">
        <color indexed="9"/>
      </top>
      <bottom style="thick">
        <color indexed="9"/>
      </bottom>
      <diagonal/>
    </border>
    <border>
      <left style="thick">
        <color rgb="FFFFFFFF"/>
      </left>
      <right style="thick">
        <color rgb="FFFFFFFF"/>
      </right>
      <top style="thick">
        <color indexed="9"/>
      </top>
      <bottom style="thick">
        <color indexed="9"/>
      </bottom>
      <diagonal/>
    </border>
    <border>
      <left style="thick">
        <color rgb="FFFFFFFF"/>
      </left>
      <right style="thick">
        <color rgb="FFFFFFFF"/>
      </right>
      <top/>
      <bottom style="thin">
        <color auto="1"/>
      </bottom>
      <diagonal/>
    </border>
    <border>
      <left style="thick">
        <color indexed="9"/>
      </left>
      <right style="thick">
        <color indexed="9"/>
      </right>
      <top/>
      <bottom style="thin">
        <color auto="1"/>
      </bottom>
      <diagonal/>
    </border>
    <border>
      <left/>
      <right/>
      <top style="thin">
        <color auto="1"/>
      </top>
      <bottom/>
      <diagonal/>
    </border>
    <border>
      <left style="medium">
        <color indexed="9"/>
      </left>
      <right/>
      <top/>
      <bottom/>
      <diagonal/>
    </border>
    <border>
      <left/>
      <right/>
      <top/>
      <bottom style="thin">
        <color auto="1"/>
      </bottom>
      <diagonal/>
    </border>
    <border>
      <left style="thick">
        <color indexed="9"/>
      </left>
      <right/>
      <top/>
      <bottom/>
      <diagonal/>
    </border>
    <border>
      <left/>
      <right style="thick">
        <color indexed="9"/>
      </right>
      <top/>
      <bottom/>
      <diagonal/>
    </border>
    <border>
      <left style="thick">
        <color indexed="9"/>
      </left>
      <right/>
      <top/>
      <bottom style="thin">
        <color auto="1"/>
      </bottom>
      <diagonal/>
    </border>
    <border>
      <left/>
      <right style="thick">
        <color indexed="9"/>
      </right>
      <top/>
      <bottom style="thin">
        <color auto="1"/>
      </bottom>
      <diagonal/>
    </border>
    <border>
      <left style="thick">
        <color indexed="9"/>
      </left>
      <right/>
      <top style="thin">
        <color auto="1"/>
      </top>
      <bottom/>
      <diagonal/>
    </border>
    <border>
      <left/>
      <right style="thick">
        <color indexed="9"/>
      </right>
      <top style="thin">
        <color auto="1"/>
      </top>
      <bottom/>
      <diagonal/>
    </border>
    <border>
      <left style="thick">
        <color indexed="9"/>
      </left>
      <right/>
      <top style="thin">
        <color auto="1"/>
      </top>
      <bottom style="thin">
        <color auto="1"/>
      </bottom>
      <diagonal/>
    </border>
    <border>
      <left/>
      <right style="thick">
        <color indexed="9"/>
      </right>
      <top style="thin">
        <color auto="1"/>
      </top>
      <bottom style="thin">
        <color auto="1"/>
      </bottom>
      <diagonal/>
    </border>
    <border>
      <left style="thick">
        <color indexed="9"/>
      </left>
      <right style="thick">
        <color indexed="9"/>
      </right>
      <top style="thin">
        <color auto="1"/>
      </top>
      <bottom style="thin">
        <color auto="1"/>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style="thick">
        <color indexed="9"/>
      </left>
      <right/>
      <top style="thick">
        <color indexed="9"/>
      </top>
      <bottom/>
      <diagonal/>
    </border>
    <border>
      <left/>
      <right style="thick">
        <color indexed="9"/>
      </right>
      <top style="thick">
        <color indexed="9"/>
      </top>
      <bottom/>
      <diagonal/>
    </border>
    <border>
      <left style="thick">
        <color indexed="9"/>
      </left>
      <right style="thick">
        <color indexed="9"/>
      </right>
      <top style="thin">
        <color auto="1"/>
      </top>
      <bottom/>
      <diagonal/>
    </border>
    <border>
      <left style="thick">
        <color indexed="9"/>
      </left>
      <right style="thick">
        <color indexed="9"/>
      </right>
      <top/>
      <bottom style="thick">
        <color rgb="FFFFFFFF"/>
      </bottom>
      <diagonal/>
    </border>
    <border>
      <left style="thick">
        <color indexed="9"/>
      </left>
      <right style="thick">
        <color rgb="FFFFFFFF"/>
      </right>
      <top style="thin">
        <color auto="1"/>
      </top>
      <bottom style="thin">
        <color auto="1"/>
      </bottom>
      <diagonal/>
    </border>
    <border>
      <left style="thick">
        <color indexed="9"/>
      </left>
      <right/>
      <top/>
      <bottom style="thick">
        <color indexed="9"/>
      </bottom>
      <diagonal/>
    </border>
    <border>
      <left/>
      <right style="thick">
        <color indexed="9"/>
      </right>
      <top/>
      <bottom style="thick">
        <color indexed="9"/>
      </bottom>
      <diagonal/>
    </border>
    <border>
      <left style="thick">
        <color rgb="FFFFFFFF"/>
      </left>
      <right style="thick">
        <color rgb="FFFFFFFF"/>
      </right>
      <top style="thin">
        <color auto="1"/>
      </top>
      <bottom style="thin">
        <color auto="1"/>
      </bottom>
      <diagonal/>
    </border>
    <border>
      <left style="thick">
        <color rgb="FFFFFFFF"/>
      </left>
      <right style="thick">
        <color indexed="9"/>
      </right>
      <top style="thin">
        <color auto="1"/>
      </top>
      <bottom style="thin">
        <color auto="1"/>
      </bottom>
      <diagonal/>
    </border>
    <border>
      <left style="thick">
        <color indexed="9"/>
      </left>
      <right style="thick">
        <color indexed="9"/>
      </right>
      <top/>
      <bottom style="thick">
        <color indexed="9"/>
      </bottom>
      <diagonal/>
    </border>
    <border>
      <left style="thick">
        <color indexed="9"/>
      </left>
      <right style="thick">
        <color indexed="9"/>
      </right>
      <top style="thick">
        <color indexed="9"/>
      </top>
      <bottom/>
      <diagonal/>
    </border>
    <border>
      <left style="thick">
        <color indexed="9"/>
      </left>
      <right style="thick">
        <color indexed="9"/>
      </right>
      <top style="thin">
        <color auto="1"/>
      </top>
      <bottom style="thick">
        <color indexed="9"/>
      </bottom>
      <diagonal/>
    </border>
    <border>
      <left style="thick">
        <color indexed="9"/>
      </left>
      <right style="thick">
        <color indexed="9"/>
      </right>
      <top style="thick">
        <color indexed="9"/>
      </top>
      <bottom style="thin">
        <color auto="1"/>
      </bottom>
      <diagonal/>
    </border>
    <border>
      <left style="thick">
        <color rgb="FFFFFFFF"/>
      </left>
      <right style="thick">
        <color rgb="FFFFFFFF"/>
      </right>
      <top style="thick">
        <color indexed="9"/>
      </top>
      <bottom style="thin">
        <color auto="1"/>
      </bottom>
      <diagonal/>
    </border>
    <border>
      <left style="thick">
        <color rgb="FFFFFFFF"/>
      </left>
      <right style="thick">
        <color rgb="FFFFFFFF"/>
      </right>
      <top/>
      <bottom style="thick">
        <color indexed="9"/>
      </bottom>
      <diagonal/>
    </border>
    <border>
      <left style="medium">
        <color indexed="9"/>
      </left>
      <right style="medium">
        <color indexed="9"/>
      </right>
      <top/>
      <bottom style="thick">
        <color indexed="9"/>
      </bottom>
      <diagonal/>
    </border>
    <border>
      <left style="medium">
        <color indexed="9"/>
      </left>
      <right style="medium">
        <color indexed="9"/>
      </right>
      <top style="thick">
        <color indexed="9"/>
      </top>
      <bottom style="thick">
        <color indexed="9"/>
      </bottom>
      <diagonal/>
    </border>
    <border>
      <left style="thick">
        <color indexed="9"/>
      </left>
      <right/>
      <top style="thick">
        <color indexed="9"/>
      </top>
      <bottom style="thin">
        <color auto="1"/>
      </bottom>
      <diagonal/>
    </border>
    <border>
      <left/>
      <right style="thick">
        <color indexed="9"/>
      </right>
      <top style="thick">
        <color indexed="9"/>
      </top>
      <bottom style="thin">
        <color auto="1"/>
      </bottom>
      <diagonal/>
    </border>
    <border>
      <left style="medium">
        <color indexed="9"/>
      </left>
      <right style="medium">
        <color indexed="9"/>
      </right>
      <top style="thick">
        <color indexed="9"/>
      </top>
      <bottom style="thin">
        <color auto="1"/>
      </bottom>
      <diagonal/>
    </border>
    <border>
      <left style="medium">
        <color indexed="9"/>
      </left>
      <right style="thick">
        <color indexed="9"/>
      </right>
      <top style="thin">
        <color auto="1"/>
      </top>
      <bottom style="thin">
        <color auto="1"/>
      </bottom>
      <diagonal/>
    </border>
    <border>
      <left style="thick">
        <color rgb="FFFFFFFF"/>
      </left>
      <right style="thick">
        <color rgb="FFFFFFFF"/>
      </right>
      <top style="thick">
        <color indexed="9"/>
      </top>
      <bottom/>
      <diagonal/>
    </border>
    <border>
      <left style="medium">
        <color indexed="9"/>
      </left>
      <right style="medium">
        <color indexed="9"/>
      </right>
      <top style="thick">
        <color indexed="9"/>
      </top>
      <bottom/>
      <diagonal/>
    </border>
    <border>
      <left style="thick">
        <color rgb="FFFFFFFF"/>
      </left>
      <right style="thick">
        <color rgb="FFFFFFFF"/>
      </right>
      <top style="thin">
        <color auto="1"/>
      </top>
      <bottom/>
      <diagonal/>
    </border>
    <border>
      <left/>
      <right style="thick">
        <color rgb="FFFFFFFF"/>
      </right>
      <top style="thin">
        <color auto="1"/>
      </top>
      <bottom/>
      <diagonal/>
    </border>
    <border diagonalUp="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diagonalDown="1">
      <left style="medium">
        <color indexed="60"/>
      </left>
      <right style="medium">
        <color indexed="60"/>
      </right>
      <top style="medium">
        <color indexed="60"/>
      </top>
      <bottom style="medium">
        <color indexed="60"/>
      </bottom>
      <diagonal style="medium">
        <color indexed="60"/>
      </diagonal>
    </border>
    <border>
      <left/>
      <right/>
      <top style="medium">
        <color indexed="60"/>
      </top>
      <bottom/>
      <diagonal/>
    </border>
    <border>
      <left style="medium">
        <color indexed="60"/>
      </left>
      <right style="medium">
        <color indexed="60"/>
      </right>
      <top/>
      <bottom/>
      <diagonal/>
    </border>
    <border>
      <left/>
      <right/>
      <top style="medium">
        <color indexed="60"/>
      </top>
      <bottom style="medium">
        <color indexed="60"/>
      </bottom>
      <diagonal/>
    </border>
    <border>
      <left style="thick">
        <color indexed="9"/>
      </left>
      <right style="thick">
        <color indexed="9"/>
      </right>
      <top style="thick">
        <color rgb="FFFFFFFF"/>
      </top>
      <bottom/>
      <diagonal/>
    </border>
    <border>
      <left style="medium">
        <color indexed="9"/>
      </left>
      <right style="thick">
        <color indexed="9"/>
      </right>
      <top/>
      <bottom/>
      <diagonal/>
    </border>
    <border>
      <left style="thick">
        <color indexed="9"/>
      </left>
      <right style="thick">
        <color indexed="9"/>
      </right>
      <top style="thin">
        <color indexed="9"/>
      </top>
      <bottom/>
      <diagonal/>
    </border>
    <border>
      <left style="thick">
        <color rgb="FFFFFFFF"/>
      </left>
      <right style="thick">
        <color rgb="FFFFFFFF"/>
      </right>
      <top style="thin">
        <color indexed="9"/>
      </top>
      <bottom/>
      <diagonal/>
    </border>
    <border>
      <left style="medium">
        <color indexed="9"/>
      </left>
      <right style="medium">
        <color indexed="9"/>
      </right>
      <top style="thin">
        <color indexed="9"/>
      </top>
      <bottom/>
      <diagonal/>
    </border>
    <border>
      <left style="thick">
        <color indexed="9"/>
      </left>
      <right/>
      <top style="thin">
        <color indexed="9"/>
      </top>
      <bottom/>
      <diagonal/>
    </border>
    <border>
      <left/>
      <right style="thick">
        <color indexed="9"/>
      </right>
      <top style="thin">
        <color indexed="9"/>
      </top>
      <bottom/>
      <diagonal/>
    </border>
    <border>
      <left style="thick">
        <color indexed="9"/>
      </left>
      <right style="thick">
        <color indexed="9"/>
      </right>
      <top style="thin">
        <color auto="1"/>
      </top>
      <bottom style="thin">
        <color indexed="9"/>
      </bottom>
      <diagonal/>
    </border>
    <border>
      <left style="thick">
        <color rgb="FFFFFFFF"/>
      </left>
      <right style="thick">
        <color rgb="FFFFFFFF"/>
      </right>
      <top style="thin">
        <color auto="1"/>
      </top>
      <bottom style="thin">
        <color indexed="9"/>
      </bottom>
      <diagonal/>
    </border>
    <border>
      <left style="medium">
        <color indexed="9"/>
      </left>
      <right style="medium">
        <color indexed="9"/>
      </right>
      <top style="thin">
        <color auto="1"/>
      </top>
      <bottom style="thin">
        <color indexed="9"/>
      </bottom>
      <diagonal/>
    </border>
    <border>
      <left style="thick">
        <color indexed="9"/>
      </left>
      <right/>
      <top style="thin">
        <color auto="1"/>
      </top>
      <bottom style="thin">
        <color indexed="9"/>
      </bottom>
      <diagonal/>
    </border>
    <border>
      <left/>
      <right style="thick">
        <color indexed="9"/>
      </right>
      <top style="thin">
        <color auto="1"/>
      </top>
      <bottom style="thin">
        <color indexed="9"/>
      </bottom>
      <diagonal/>
    </border>
    <border>
      <left style="thick">
        <color indexed="9"/>
      </left>
      <right style="thick">
        <color indexed="9"/>
      </right>
      <top style="thin">
        <color indexed="9"/>
      </top>
      <bottom style="thin">
        <color indexed="9"/>
      </bottom>
      <diagonal/>
    </border>
    <border>
      <left style="thick">
        <color rgb="FFFFFFFF"/>
      </left>
      <right style="thick">
        <color rgb="FFFFFFFF"/>
      </right>
      <top style="thin">
        <color indexed="9"/>
      </top>
      <bottom style="thin">
        <color indexed="9"/>
      </bottom>
      <diagonal/>
    </border>
    <border>
      <left style="medium">
        <color indexed="9"/>
      </left>
      <right style="medium">
        <color indexed="9"/>
      </right>
      <top style="thin">
        <color indexed="9"/>
      </top>
      <bottom style="thin">
        <color indexed="9"/>
      </bottom>
      <diagonal/>
    </border>
    <border>
      <left style="thick">
        <color indexed="9"/>
      </left>
      <right/>
      <top style="thin">
        <color indexed="9"/>
      </top>
      <bottom style="thin">
        <color indexed="9"/>
      </bottom>
      <diagonal/>
    </border>
    <border>
      <left/>
      <right style="thick">
        <color indexed="9"/>
      </right>
      <top style="thin">
        <color indexed="9"/>
      </top>
      <bottom style="thin">
        <color indexed="9"/>
      </bottom>
      <diagonal/>
    </border>
    <border>
      <left style="medium">
        <color indexed="9"/>
      </left>
      <right style="medium">
        <color indexed="9"/>
      </right>
      <top style="thin">
        <color indexed="9"/>
      </top>
      <bottom style="thin">
        <color indexed="64"/>
      </bottom>
      <diagonal/>
    </border>
    <border>
      <left style="thick">
        <color indexed="9"/>
      </left>
      <right/>
      <top style="thin">
        <color indexed="64"/>
      </top>
      <bottom style="thin">
        <color indexed="64"/>
      </bottom>
      <diagonal/>
    </border>
    <border>
      <left/>
      <right style="thick">
        <color rgb="FFFFFFFF"/>
      </right>
      <top style="thin">
        <color indexed="64"/>
      </top>
      <bottom style="thin">
        <color indexed="64"/>
      </bottom>
      <diagonal/>
    </border>
    <border>
      <left style="medium">
        <color indexed="9"/>
      </left>
      <right style="medium">
        <color indexed="9"/>
      </right>
      <top style="thin">
        <color indexed="64"/>
      </top>
      <bottom style="thin">
        <color indexed="64"/>
      </bottom>
      <diagonal/>
    </border>
    <border>
      <left/>
      <right style="thick">
        <color indexed="9"/>
      </right>
      <top style="thin">
        <color indexed="64"/>
      </top>
      <bottom style="thin">
        <color indexed="64"/>
      </bottom>
      <diagonal/>
    </border>
    <border>
      <left/>
      <right/>
      <top style="thin">
        <color indexed="64"/>
      </top>
      <bottom/>
      <diagonal/>
    </border>
    <border>
      <left style="thick">
        <color indexed="9"/>
      </left>
      <right style="thick">
        <color indexed="9"/>
      </right>
      <top style="thin">
        <color indexed="64"/>
      </top>
      <bottom style="thin">
        <color indexed="9"/>
      </bottom>
      <diagonal/>
    </border>
    <border>
      <left style="thick">
        <color rgb="FFFFFFFF"/>
      </left>
      <right style="thick">
        <color rgb="FFFFFFFF"/>
      </right>
      <top style="thin">
        <color auto="1"/>
      </top>
      <bottom style="thin">
        <color indexed="9"/>
      </bottom>
      <diagonal/>
    </border>
    <border>
      <left style="medium">
        <color indexed="9"/>
      </left>
      <right style="medium">
        <color indexed="9"/>
      </right>
      <top style="thin">
        <color indexed="64"/>
      </top>
      <bottom style="thin">
        <color indexed="9"/>
      </bottom>
      <diagonal/>
    </border>
    <border>
      <left style="thick">
        <color indexed="9"/>
      </left>
      <right/>
      <top style="thin">
        <color indexed="64"/>
      </top>
      <bottom style="thin">
        <color indexed="9"/>
      </bottom>
      <diagonal/>
    </border>
    <border>
      <left/>
      <right style="thick">
        <color indexed="9"/>
      </right>
      <top style="thin">
        <color indexed="64"/>
      </top>
      <bottom style="thin">
        <color indexed="9"/>
      </bottom>
      <diagonal/>
    </border>
    <border>
      <left style="thick">
        <color indexed="9"/>
      </left>
      <right style="thick">
        <color indexed="9"/>
      </right>
      <top style="thin">
        <color indexed="9"/>
      </top>
      <bottom style="thin">
        <color indexed="64"/>
      </bottom>
      <diagonal/>
    </border>
    <border>
      <left style="thick">
        <color rgb="FFFFFFFF"/>
      </left>
      <right style="thick">
        <color rgb="FFFFFFFF"/>
      </right>
      <top style="thin">
        <color indexed="9"/>
      </top>
      <bottom style="thin">
        <color indexed="64"/>
      </bottom>
      <diagonal/>
    </border>
    <border>
      <left style="thick">
        <color indexed="9"/>
      </left>
      <right/>
      <top style="thin">
        <color indexed="9"/>
      </top>
      <bottom style="thin">
        <color indexed="64"/>
      </bottom>
      <diagonal/>
    </border>
    <border>
      <left/>
      <right style="thick">
        <color indexed="9"/>
      </right>
      <top style="thin">
        <color indexed="9"/>
      </top>
      <bottom style="thin">
        <color indexed="64"/>
      </bottom>
      <diagonal/>
    </border>
    <border>
      <left style="thick">
        <color indexed="9"/>
      </left>
      <right style="thick">
        <color indexed="9"/>
      </right>
      <top style="thin">
        <color indexed="9"/>
      </top>
      <bottom style="thin">
        <color indexed="64"/>
      </bottom>
      <diagonal/>
    </border>
    <border>
      <left style="thick">
        <color indexed="9"/>
      </left>
      <right style="thick">
        <color indexed="9"/>
      </right>
      <top/>
      <bottom style="thin">
        <color indexed="9"/>
      </bottom>
      <diagonal/>
    </border>
    <border>
      <left style="thick">
        <color rgb="FFFFFFFF"/>
      </left>
      <right style="thick">
        <color rgb="FFFFFFFF"/>
      </right>
      <top/>
      <bottom style="thin">
        <color indexed="9"/>
      </bottom>
      <diagonal/>
    </border>
    <border>
      <left style="medium">
        <color indexed="9"/>
      </left>
      <right style="medium">
        <color indexed="9"/>
      </right>
      <top/>
      <bottom style="thin">
        <color indexed="9"/>
      </bottom>
      <diagonal/>
    </border>
    <border>
      <left style="thick">
        <color indexed="9"/>
      </left>
      <right/>
      <top/>
      <bottom style="thin">
        <color indexed="9"/>
      </bottom>
      <diagonal/>
    </border>
    <border>
      <left/>
      <right style="thick">
        <color indexed="9"/>
      </right>
      <top/>
      <bottom style="thin">
        <color indexed="9"/>
      </bottom>
      <diagonal/>
    </border>
    <border>
      <left style="medium">
        <color indexed="9"/>
      </left>
      <right style="medium">
        <color indexed="9"/>
      </right>
      <top style="thin">
        <color indexed="9"/>
      </top>
      <bottom style="thin">
        <color indexed="64"/>
      </bottom>
      <diagonal/>
    </border>
    <border>
      <left style="medium">
        <color indexed="9"/>
      </left>
      <right style="medium">
        <color indexed="9"/>
      </right>
      <top style="thin">
        <color indexed="64"/>
      </top>
      <bottom style="thin">
        <color indexed="9"/>
      </bottom>
      <diagonal/>
    </border>
    <border>
      <left style="medium">
        <color indexed="9"/>
      </left>
      <right style="medium">
        <color indexed="9"/>
      </right>
      <top style="thin">
        <color indexed="9"/>
      </top>
      <bottom style="thin">
        <color indexed="9"/>
      </bottom>
      <diagonal/>
    </border>
    <border>
      <left style="thick">
        <color rgb="FFFFFFFF"/>
      </left>
      <right style="medium">
        <color indexed="9"/>
      </right>
      <top style="thin">
        <color indexed="64"/>
      </top>
      <bottom style="thin">
        <color indexed="64"/>
      </bottom>
      <diagonal/>
    </border>
    <border>
      <left style="thick">
        <color indexed="9"/>
      </left>
      <right style="thick">
        <color indexed="9"/>
      </right>
      <top style="thin">
        <color indexed="9"/>
      </top>
      <bottom style="thin">
        <color indexed="9"/>
      </bottom>
      <diagonal/>
    </border>
    <border>
      <left style="thick">
        <color rgb="FFFFFFFF"/>
      </left>
      <right style="thick">
        <color rgb="FFFFFFFF"/>
      </right>
      <top style="thin">
        <color indexed="9"/>
      </top>
      <bottom style="thin">
        <color indexed="9"/>
      </bottom>
      <diagonal/>
    </border>
    <border>
      <left style="thick">
        <color indexed="9"/>
      </left>
      <right/>
      <top style="thin">
        <color indexed="9"/>
      </top>
      <bottom style="thin">
        <color indexed="9"/>
      </bottom>
      <diagonal/>
    </border>
    <border>
      <left/>
      <right style="thick">
        <color indexed="9"/>
      </right>
      <top style="thin">
        <color indexed="9"/>
      </top>
      <bottom style="thin">
        <color indexed="9"/>
      </bottom>
      <diagonal/>
    </border>
    <border>
      <left style="thick">
        <color indexed="9"/>
      </left>
      <right style="thick">
        <color indexed="9"/>
      </right>
      <top style="thin">
        <color indexed="9"/>
      </top>
      <bottom/>
      <diagonal/>
    </border>
    <border>
      <left style="thick">
        <color rgb="FFFFFFFF"/>
      </left>
      <right style="thick">
        <color rgb="FFFFFFFF"/>
      </right>
      <top style="thin">
        <color indexed="9"/>
      </top>
      <bottom/>
      <diagonal/>
    </border>
    <border>
      <left style="medium">
        <color indexed="9"/>
      </left>
      <right style="medium">
        <color indexed="9"/>
      </right>
      <top style="thin">
        <color indexed="9"/>
      </top>
      <bottom/>
      <diagonal/>
    </border>
    <border>
      <left style="thick">
        <color indexed="9"/>
      </left>
      <right/>
      <top style="thin">
        <color indexed="9"/>
      </top>
      <bottom/>
      <diagonal/>
    </border>
    <border>
      <left/>
      <right style="thick">
        <color indexed="9"/>
      </right>
      <top style="thin">
        <color indexed="9"/>
      </top>
      <bottom/>
      <diagonal/>
    </border>
    <border>
      <left style="thick">
        <color rgb="FFFFFFFF"/>
      </left>
      <right style="thick">
        <color indexed="9"/>
      </right>
      <top style="thin">
        <color indexed="64"/>
      </top>
      <bottom style="thin">
        <color indexed="64"/>
      </bottom>
      <diagonal/>
    </border>
    <border>
      <left style="thick">
        <color indexed="9"/>
      </left>
      <right style="thick">
        <color indexed="9"/>
      </right>
      <top style="thin">
        <color indexed="64"/>
      </top>
      <bottom style="thin">
        <color indexed="64"/>
      </bottom>
      <diagonal/>
    </border>
    <border>
      <left style="thin">
        <color indexed="64"/>
      </left>
      <right/>
      <top/>
      <bottom/>
      <diagonal/>
    </border>
    <border>
      <left style="thick">
        <color indexed="9"/>
      </left>
      <right style="medium">
        <color indexed="9"/>
      </right>
      <top style="thin">
        <color indexed="64"/>
      </top>
      <bottom/>
      <diagonal/>
    </border>
    <border>
      <left style="medium">
        <color indexed="9"/>
      </left>
      <right/>
      <top style="thin">
        <color indexed="64"/>
      </top>
      <bottom style="thin">
        <color indexed="9"/>
      </bottom>
      <diagonal/>
    </border>
    <border>
      <left style="medium">
        <color indexed="9"/>
      </left>
      <right/>
      <top style="thin">
        <color indexed="9"/>
      </top>
      <bottom style="thin">
        <color indexed="9"/>
      </bottom>
      <diagonal/>
    </border>
    <border>
      <left style="medium">
        <color indexed="9"/>
      </left>
      <right/>
      <top style="thin">
        <color indexed="9"/>
      </top>
      <bottom/>
      <diagonal/>
    </border>
    <border>
      <left style="medium">
        <color indexed="9"/>
      </left>
      <right/>
      <top/>
      <bottom style="thin">
        <color indexed="9"/>
      </bottom>
      <diagonal/>
    </border>
    <border>
      <left style="medium">
        <color indexed="9"/>
      </left>
      <right/>
      <top style="thin">
        <color indexed="9"/>
      </top>
      <bottom style="thin">
        <color indexed="64"/>
      </bottom>
      <diagonal/>
    </border>
    <border>
      <left/>
      <right style="medium">
        <color indexed="9"/>
      </right>
      <top style="thin">
        <color indexed="64"/>
      </top>
      <bottom style="thin">
        <color indexed="9"/>
      </bottom>
      <diagonal/>
    </border>
    <border>
      <left/>
      <right style="medium">
        <color indexed="9"/>
      </right>
      <top style="thin">
        <color indexed="9"/>
      </top>
      <bottom style="thin">
        <color indexed="9"/>
      </bottom>
      <diagonal/>
    </border>
    <border>
      <left/>
      <right style="medium">
        <color indexed="9"/>
      </right>
      <top style="thin">
        <color indexed="9"/>
      </top>
      <bottom/>
      <diagonal/>
    </border>
    <border>
      <left/>
      <right style="medium">
        <color indexed="9"/>
      </right>
      <top/>
      <bottom/>
      <diagonal/>
    </border>
    <border>
      <left/>
      <right style="medium">
        <color indexed="9"/>
      </right>
      <top/>
      <bottom style="thin">
        <color indexed="9"/>
      </bottom>
      <diagonal/>
    </border>
    <border>
      <left/>
      <right style="medium">
        <color indexed="9"/>
      </right>
      <top style="thin">
        <color indexed="9"/>
      </top>
      <bottom style="thin">
        <color indexed="64"/>
      </bottom>
      <diagonal/>
    </border>
    <border>
      <left style="thick">
        <color indexed="9"/>
      </left>
      <right style="thick">
        <color indexed="9"/>
      </right>
      <top style="thin">
        <color indexed="9"/>
      </top>
      <bottom style="thin">
        <color indexed="9"/>
      </bottom>
      <diagonal/>
    </border>
    <border>
      <left style="thick">
        <color rgb="FFFFFFFF"/>
      </left>
      <right style="thick">
        <color rgb="FFFFFFFF"/>
      </right>
      <top style="thin">
        <color indexed="9"/>
      </top>
      <bottom style="thin">
        <color indexed="9"/>
      </bottom>
      <diagonal/>
    </border>
    <border>
      <left style="medium">
        <color indexed="9"/>
      </left>
      <right style="medium">
        <color indexed="9"/>
      </right>
      <top style="thin">
        <color indexed="9"/>
      </top>
      <bottom style="thin">
        <color indexed="9"/>
      </bottom>
      <diagonal/>
    </border>
    <border>
      <left style="thick">
        <color indexed="9"/>
      </left>
      <right/>
      <top style="thin">
        <color indexed="9"/>
      </top>
      <bottom style="thin">
        <color indexed="9"/>
      </bottom>
      <diagonal/>
    </border>
    <border>
      <left/>
      <right style="thick">
        <color indexed="9"/>
      </right>
      <top style="thin">
        <color indexed="9"/>
      </top>
      <bottom style="thin">
        <color indexed="9"/>
      </bottom>
      <diagonal/>
    </border>
    <border>
      <left style="thick">
        <color rgb="FFFFFFFF"/>
      </left>
      <right/>
      <top style="thin">
        <color auto="1"/>
      </top>
      <bottom style="thin">
        <color indexed="9"/>
      </bottom>
      <diagonal/>
    </border>
    <border>
      <left style="thick">
        <color rgb="FFFFFFFF"/>
      </left>
      <right/>
      <top style="thin">
        <color indexed="9"/>
      </top>
      <bottom style="thin">
        <color indexed="9"/>
      </bottom>
      <diagonal/>
    </border>
    <border>
      <left style="thick">
        <color indexed="9"/>
      </left>
      <right style="thick">
        <color rgb="FFFFFFFF"/>
      </right>
      <top style="thin">
        <color auto="1"/>
      </top>
      <bottom/>
      <diagonal/>
    </border>
    <border>
      <left style="thick">
        <color indexed="9"/>
      </left>
      <right/>
      <top/>
      <bottom style="thin">
        <color auto="1"/>
      </bottom>
      <diagonal/>
    </border>
    <border>
      <left style="thick">
        <color indexed="9"/>
      </left>
      <right/>
      <top style="thin">
        <color auto="1"/>
      </top>
      <bottom style="thin">
        <color auto="1"/>
      </bottom>
      <diagonal/>
    </border>
    <border>
      <left/>
      <right style="thick">
        <color indexed="9"/>
      </right>
      <top style="thin">
        <color auto="1"/>
      </top>
      <bottom style="thin">
        <color auto="1"/>
      </bottom>
      <diagonal/>
    </border>
    <border>
      <left/>
      <right/>
      <top style="thin">
        <color auto="1"/>
      </top>
      <bottom style="thin">
        <color auto="1"/>
      </bottom>
      <diagonal/>
    </border>
    <border>
      <left style="thick">
        <color rgb="FFFFFFFF"/>
      </left>
      <right style="medium">
        <color indexed="9"/>
      </right>
      <top/>
      <bottom/>
      <diagonal/>
    </border>
    <border>
      <left style="thick">
        <color indexed="9"/>
      </left>
      <right/>
      <top style="thin">
        <color indexed="64"/>
      </top>
      <bottom style="thin">
        <color auto="1"/>
      </bottom>
      <diagonal/>
    </border>
    <border>
      <left/>
      <right style="thick">
        <color indexed="9"/>
      </right>
      <top style="thin">
        <color indexed="64"/>
      </top>
      <bottom style="thin">
        <color auto="1"/>
      </bottom>
      <diagonal/>
    </border>
    <border>
      <left style="thick">
        <color rgb="FFFFFFFF"/>
      </left>
      <right/>
      <top style="thin">
        <color auto="1"/>
      </top>
      <bottom style="thin">
        <color indexed="9"/>
      </bottom>
      <diagonal/>
    </border>
    <border>
      <left style="thick">
        <color rgb="FFFFFFFF"/>
      </left>
      <right/>
      <top style="thin">
        <color indexed="9"/>
      </top>
      <bottom style="thin">
        <color indexed="9"/>
      </bottom>
      <diagonal/>
    </border>
    <border>
      <left style="thick">
        <color rgb="FFFFFFFF"/>
      </left>
      <right/>
      <top style="thin">
        <color indexed="9"/>
      </top>
      <bottom style="thin">
        <color indexed="64"/>
      </bottom>
      <diagonal/>
    </border>
    <border>
      <left style="thick">
        <color rgb="FFFFFFFF"/>
      </left>
      <right/>
      <top/>
      <bottom style="thin">
        <color indexed="9"/>
      </bottom>
      <diagonal/>
    </border>
    <border>
      <left/>
      <right style="medium">
        <color indexed="9"/>
      </right>
      <top style="thin">
        <color indexed="64"/>
      </top>
      <bottom style="thin">
        <color indexed="9"/>
      </bottom>
      <diagonal/>
    </border>
    <border>
      <left/>
      <right style="medium">
        <color indexed="9"/>
      </right>
      <top style="thin">
        <color indexed="9"/>
      </top>
      <bottom style="thin">
        <color indexed="9"/>
      </bottom>
      <diagonal/>
    </border>
    <border>
      <left/>
      <right style="medium">
        <color indexed="9"/>
      </right>
      <top style="thin">
        <color indexed="9"/>
      </top>
      <bottom style="thin">
        <color indexed="64"/>
      </bottom>
      <diagonal/>
    </border>
    <border>
      <left/>
      <right style="medium">
        <color indexed="9"/>
      </right>
      <top/>
      <bottom style="thin">
        <color indexed="9"/>
      </bottom>
      <diagonal/>
    </border>
    <border>
      <left style="medium">
        <color indexed="9"/>
      </left>
      <right/>
      <top style="thin">
        <color indexed="9"/>
      </top>
      <bottom style="thin">
        <color indexed="9"/>
      </bottom>
      <diagonal/>
    </border>
    <border>
      <left style="medium">
        <color indexed="9"/>
      </left>
      <right/>
      <top style="thin">
        <color indexed="9"/>
      </top>
      <bottom style="thin">
        <color indexed="64"/>
      </bottom>
      <diagonal/>
    </border>
    <border>
      <left style="medium">
        <color indexed="9"/>
      </left>
      <right/>
      <top/>
      <bottom style="thin">
        <color indexed="9"/>
      </bottom>
      <diagonal/>
    </border>
    <border>
      <left/>
      <right style="medium">
        <color indexed="9"/>
      </right>
      <top style="thin">
        <color indexed="9"/>
      </top>
      <bottom style="thin">
        <color indexed="64"/>
      </bottom>
      <diagonal/>
    </border>
    <border>
      <left/>
      <right style="medium">
        <color indexed="9"/>
      </right>
      <top/>
      <bottom style="thin">
        <color indexed="9"/>
      </bottom>
      <diagonal/>
    </border>
    <border>
      <left/>
      <right/>
      <top style="thin">
        <color indexed="64"/>
      </top>
      <bottom/>
      <diagonal/>
    </border>
    <border>
      <left/>
      <right style="medium">
        <color indexed="9"/>
      </right>
      <top style="thin">
        <color indexed="64"/>
      </top>
      <bottom style="thin">
        <color indexed="64"/>
      </bottom>
      <diagonal/>
    </border>
    <border>
      <left style="thick">
        <color rgb="FFFFFFFF"/>
      </left>
      <right/>
      <top style="thin">
        <color auto="1"/>
      </top>
      <bottom style="thin">
        <color indexed="9"/>
      </bottom>
      <diagonal/>
    </border>
    <border>
      <left style="thick">
        <color rgb="FFFFFFFF"/>
      </left>
      <right/>
      <top style="thin">
        <color indexed="9"/>
      </top>
      <bottom style="thin">
        <color indexed="9"/>
      </bottom>
      <diagonal/>
    </border>
    <border>
      <left style="thick">
        <color rgb="FFFFFFFF"/>
      </left>
      <right/>
      <top style="thin">
        <color indexed="9"/>
      </top>
      <bottom style="thin">
        <color indexed="64"/>
      </bottom>
      <diagonal/>
    </border>
    <border>
      <left style="thick">
        <color rgb="FFFFFFFF"/>
      </left>
      <right/>
      <top/>
      <bottom style="thin">
        <color indexed="9"/>
      </bottom>
      <diagonal/>
    </border>
    <border>
      <left/>
      <right/>
      <top style="thin">
        <color indexed="64"/>
      </top>
      <bottom style="thin">
        <color indexed="64"/>
      </bottom>
      <diagonal/>
    </border>
    <border>
      <left/>
      <right/>
      <top style="thin">
        <color indexed="64"/>
      </top>
      <bottom/>
      <diagonal/>
    </border>
    <border>
      <left style="thick">
        <color rgb="FFFFFFFF"/>
      </left>
      <right/>
      <top/>
      <bottom/>
      <diagonal/>
    </border>
    <border>
      <left style="thick">
        <color rgb="FFFFFFFF"/>
      </left>
      <right style="thick">
        <color rgb="FFFFFFFF"/>
      </right>
      <top style="thick">
        <color rgb="FFFFFFFF"/>
      </top>
      <bottom/>
      <diagonal/>
    </border>
    <border>
      <left/>
      <right/>
      <top style="thick">
        <color rgb="FFFFFFFF"/>
      </top>
      <bottom/>
      <diagonal/>
    </border>
    <border>
      <left style="thick">
        <color rgb="FFFFFFFF"/>
      </left>
      <right style="thick">
        <color rgb="FFFFFFFF"/>
      </right>
      <top/>
      <bottom style="thick">
        <color rgb="FFFFFFFF"/>
      </bottom>
      <diagonal/>
    </border>
    <border>
      <left/>
      <right/>
      <top/>
      <bottom style="thick">
        <color rgb="FFFFFFFF"/>
      </bottom>
      <diagonal/>
    </border>
    <border>
      <left/>
      <right style="thick">
        <color indexed="9"/>
      </right>
      <top/>
      <bottom style="thick">
        <color rgb="FFFFFFFF"/>
      </bottom>
      <diagonal/>
    </border>
    <border>
      <left style="thick">
        <color indexed="9"/>
      </left>
      <right/>
      <top/>
      <bottom style="thick">
        <color rgb="FFFFFFFF"/>
      </bottom>
      <diagonal/>
    </border>
    <border>
      <left style="thick">
        <color rgb="FFFFFFFF"/>
      </left>
      <right style="thick">
        <color rgb="FFFFFFFF"/>
      </right>
      <top style="thick">
        <color rgb="FFFFFFFF"/>
      </top>
      <bottom style="thin">
        <color auto="1"/>
      </bottom>
      <diagonal/>
    </border>
    <border>
      <left/>
      <right/>
      <top style="thick">
        <color rgb="FFFFFFFF"/>
      </top>
      <bottom style="thin">
        <color auto="1"/>
      </bottom>
      <diagonal/>
    </border>
    <border>
      <left/>
      <right style="thick">
        <color indexed="9"/>
      </right>
      <top style="thick">
        <color rgb="FFFFFFFF"/>
      </top>
      <bottom style="thin">
        <color auto="1"/>
      </bottom>
      <diagonal/>
    </border>
    <border>
      <left style="thick">
        <color indexed="9"/>
      </left>
      <right style="thick">
        <color indexed="9"/>
      </right>
      <top style="thick">
        <color rgb="FFFFFFFF"/>
      </top>
      <bottom style="thin">
        <color auto="1"/>
      </bottom>
      <diagonal/>
    </border>
    <border>
      <left style="thick">
        <color indexed="9"/>
      </left>
      <right/>
      <top style="thick">
        <color rgb="FFFFFFFF"/>
      </top>
      <bottom style="thin">
        <color auto="1"/>
      </bottom>
      <diagonal/>
    </border>
    <border>
      <left style="thick">
        <color rgb="FFFFFFFF"/>
      </left>
      <right style="thick">
        <color rgb="FFFFFFFF"/>
      </right>
      <top style="thick">
        <color rgb="FFFFFFFF"/>
      </top>
      <bottom style="thick">
        <color rgb="FFFFFFFF"/>
      </bottom>
      <diagonal/>
    </border>
    <border>
      <left/>
      <right/>
      <top style="thick">
        <color rgb="FFFFFFFF"/>
      </top>
      <bottom style="thick">
        <color rgb="FFFFFFFF"/>
      </bottom>
      <diagonal/>
    </border>
    <border>
      <left/>
      <right style="thick">
        <color indexed="9"/>
      </right>
      <top style="thick">
        <color rgb="FFFFFFFF"/>
      </top>
      <bottom style="thick">
        <color rgb="FFFFFFFF"/>
      </bottom>
      <diagonal/>
    </border>
    <border>
      <left style="thick">
        <color indexed="9"/>
      </left>
      <right style="thick">
        <color indexed="9"/>
      </right>
      <top style="thick">
        <color rgb="FFFFFFFF"/>
      </top>
      <bottom style="thick">
        <color rgb="FFFFFFFF"/>
      </bottom>
      <diagonal/>
    </border>
    <border>
      <left style="thick">
        <color indexed="9"/>
      </left>
      <right/>
      <top style="thick">
        <color rgb="FFFFFFFF"/>
      </top>
      <bottom style="thick">
        <color rgb="FFFFFFFF"/>
      </bottom>
      <diagonal/>
    </border>
    <border>
      <left style="thick">
        <color rgb="FFFFFFFF"/>
      </left>
      <right style="medium">
        <color indexed="9"/>
      </right>
      <top/>
      <bottom style="thin">
        <color auto="1"/>
      </bottom>
      <diagonal/>
    </border>
    <border>
      <left style="thick">
        <color indexed="9"/>
      </left>
      <right style="thick">
        <color indexed="9"/>
      </right>
      <top style="thin">
        <color indexed="9"/>
      </top>
      <bottom/>
      <diagonal/>
    </border>
    <border>
      <left style="thick">
        <color rgb="FFFFFFFF"/>
      </left>
      <right/>
      <top style="thin">
        <color indexed="9"/>
      </top>
      <bottom/>
      <diagonal/>
    </border>
    <border>
      <left/>
      <right style="medium">
        <color indexed="9"/>
      </right>
      <top style="thin">
        <color indexed="9"/>
      </top>
      <bottom/>
      <diagonal/>
    </border>
    <border>
      <left style="medium">
        <color indexed="9"/>
      </left>
      <right/>
      <top style="thin">
        <color indexed="9"/>
      </top>
      <bottom/>
      <diagonal/>
    </border>
    <border>
      <left style="medium">
        <color indexed="9"/>
      </left>
      <right style="medium">
        <color indexed="9"/>
      </right>
      <top style="thin">
        <color indexed="9"/>
      </top>
      <bottom/>
      <diagonal/>
    </border>
    <border>
      <left style="thick">
        <color indexed="9"/>
      </left>
      <right/>
      <top style="thin">
        <color indexed="9"/>
      </top>
      <bottom/>
      <diagonal/>
    </border>
    <border>
      <left/>
      <right style="thick">
        <color indexed="9"/>
      </right>
      <top style="thin">
        <color indexed="9"/>
      </top>
      <bottom/>
      <diagonal/>
    </border>
    <border>
      <left style="thick">
        <color rgb="FFFFFFFF"/>
      </left>
      <right/>
      <top style="thick">
        <color indexed="9"/>
      </top>
      <bottom style="thick">
        <color indexed="9"/>
      </bottom>
      <diagonal/>
    </border>
    <border>
      <left/>
      <right/>
      <top style="thick">
        <color indexed="9"/>
      </top>
      <bottom style="thick">
        <color indexed="9"/>
      </bottom>
      <diagonal/>
    </border>
    <border>
      <left/>
      <right style="medium">
        <color indexed="9"/>
      </right>
      <top style="thick">
        <color indexed="9"/>
      </top>
      <bottom style="thick">
        <color indexed="9"/>
      </bottom>
      <diagonal/>
    </border>
    <border>
      <left style="medium">
        <color indexed="9"/>
      </left>
      <right/>
      <top style="thick">
        <color indexed="9"/>
      </top>
      <bottom style="thick">
        <color indexed="9"/>
      </bottom>
      <diagonal/>
    </border>
    <border>
      <left style="thick">
        <color rgb="FFFFFFFF"/>
      </left>
      <right/>
      <top style="thick">
        <color indexed="9"/>
      </top>
      <bottom style="thin">
        <color auto="1"/>
      </bottom>
      <diagonal/>
    </border>
    <border>
      <left/>
      <right/>
      <top style="thick">
        <color indexed="9"/>
      </top>
      <bottom style="thin">
        <color auto="1"/>
      </bottom>
      <diagonal/>
    </border>
    <border>
      <left/>
      <right style="medium">
        <color indexed="9"/>
      </right>
      <top style="thick">
        <color indexed="9"/>
      </top>
      <bottom style="thin">
        <color auto="1"/>
      </bottom>
      <diagonal/>
    </border>
    <border>
      <left style="medium">
        <color indexed="9"/>
      </left>
      <right/>
      <top style="thick">
        <color indexed="9"/>
      </top>
      <bottom style="thin">
        <color auto="1"/>
      </bottom>
      <diagonal/>
    </border>
    <border>
      <left/>
      <right style="medium">
        <color indexed="9"/>
      </right>
      <top style="thin">
        <color indexed="9"/>
      </top>
      <bottom style="thin">
        <color auto="1"/>
      </bottom>
      <diagonal/>
    </border>
    <border>
      <left style="medium">
        <color indexed="9"/>
      </left>
      <right/>
      <top style="thin">
        <color indexed="9"/>
      </top>
      <bottom style="thin">
        <color auto="1"/>
      </bottom>
      <diagonal/>
    </border>
    <border>
      <left style="medium">
        <color indexed="9"/>
      </left>
      <right style="medium">
        <color indexed="9"/>
      </right>
      <top style="thin">
        <color indexed="9"/>
      </top>
      <bottom style="thin">
        <color auto="1"/>
      </bottom>
      <diagonal/>
    </border>
    <border>
      <left style="thick">
        <color indexed="9"/>
      </left>
      <right/>
      <top style="thin">
        <color indexed="9"/>
      </top>
      <bottom style="thin">
        <color auto="1"/>
      </bottom>
      <diagonal/>
    </border>
    <border>
      <left/>
      <right style="thick">
        <color indexed="9"/>
      </right>
      <top style="thin">
        <color indexed="9"/>
      </top>
      <bottom style="thin">
        <color auto="1"/>
      </bottom>
      <diagonal/>
    </border>
    <border>
      <left style="thick">
        <color indexed="9"/>
      </left>
      <right style="thick">
        <color indexed="9"/>
      </right>
      <top style="thin">
        <color indexed="9"/>
      </top>
      <bottom style="thick">
        <color indexed="9"/>
      </bottom>
      <diagonal/>
    </border>
    <border>
      <left style="thick">
        <color rgb="FFFFFFFF"/>
      </left>
      <right style="thick">
        <color rgb="FFFFFFFF"/>
      </right>
      <top style="thin">
        <color indexed="9"/>
      </top>
      <bottom style="thick">
        <color indexed="9"/>
      </bottom>
      <diagonal/>
    </border>
    <border>
      <left style="medium">
        <color indexed="9"/>
      </left>
      <right style="medium">
        <color indexed="9"/>
      </right>
      <top style="thin">
        <color indexed="9"/>
      </top>
      <bottom style="thick">
        <color indexed="9"/>
      </bottom>
      <diagonal/>
    </border>
    <border>
      <left style="thick">
        <color indexed="9"/>
      </left>
      <right/>
      <top style="thin">
        <color indexed="9"/>
      </top>
      <bottom style="thick">
        <color indexed="9"/>
      </bottom>
      <diagonal/>
    </border>
    <border>
      <left/>
      <right style="thick">
        <color indexed="9"/>
      </right>
      <top style="thin">
        <color indexed="9"/>
      </top>
      <bottom style="thick">
        <color indexed="9"/>
      </bottom>
      <diagonal/>
    </border>
    <border>
      <left style="thick">
        <color rgb="FFFFFFFF"/>
      </left>
      <right style="thick">
        <color rgb="FFFFFFFF"/>
      </right>
      <top style="thin">
        <color indexed="9"/>
      </top>
      <bottom style="thin">
        <color auto="1"/>
      </bottom>
      <diagonal/>
    </border>
    <border>
      <left style="thick">
        <color indexed="9"/>
      </left>
      <right style="thick">
        <color indexed="9"/>
      </right>
      <top style="thin">
        <color auto="1"/>
      </top>
      <bottom style="thick">
        <color indexed="9"/>
      </bottom>
      <diagonal/>
    </border>
    <border>
      <left style="thick">
        <color rgb="FFFFFFFF"/>
      </left>
      <right/>
      <top style="thin">
        <color indexed="9"/>
      </top>
      <bottom style="thick">
        <color indexed="9"/>
      </bottom>
      <diagonal/>
    </border>
    <border>
      <left/>
      <right/>
      <top/>
      <bottom style="thick">
        <color indexed="9"/>
      </bottom>
      <diagonal/>
    </border>
    <border>
      <left/>
      <right style="medium">
        <color indexed="9"/>
      </right>
      <top style="thin">
        <color indexed="9"/>
      </top>
      <bottom style="thick">
        <color indexed="9"/>
      </bottom>
      <diagonal/>
    </border>
    <border>
      <left/>
      <right style="thick">
        <color rgb="FFFFFFFF"/>
      </right>
      <top style="thin">
        <color indexed="64"/>
      </top>
      <bottom style="thin">
        <color auto="1"/>
      </bottom>
      <diagonal/>
    </border>
    <border>
      <left style="medium">
        <color indexed="9"/>
      </left>
      <right style="medium">
        <color indexed="9"/>
      </right>
      <top style="thin">
        <color indexed="64"/>
      </top>
      <bottom style="thin">
        <color auto="1"/>
      </bottom>
      <diagonal/>
    </border>
    <border>
      <left style="thick">
        <color indexed="9"/>
      </left>
      <right style="thick">
        <color indexed="9"/>
      </right>
      <top style="thin">
        <color auto="1"/>
      </top>
      <bottom style="thick">
        <color indexed="9"/>
      </bottom>
      <diagonal/>
    </border>
    <border>
      <left style="thick">
        <color rgb="FFFFFFFF"/>
      </left>
      <right style="thick">
        <color rgb="FFFFFFFF"/>
      </right>
      <top style="thin">
        <color auto="1"/>
      </top>
      <bottom style="thick">
        <color indexed="9"/>
      </bottom>
      <diagonal/>
    </border>
    <border>
      <left style="medium">
        <color indexed="9"/>
      </left>
      <right style="medium">
        <color indexed="9"/>
      </right>
      <top style="thin">
        <color auto="1"/>
      </top>
      <bottom style="thick">
        <color indexed="9"/>
      </bottom>
      <diagonal/>
    </border>
    <border>
      <left style="thick">
        <color indexed="9"/>
      </left>
      <right/>
      <top style="thin">
        <color auto="1"/>
      </top>
      <bottom style="thick">
        <color indexed="9"/>
      </bottom>
      <diagonal/>
    </border>
    <border>
      <left/>
      <right style="thick">
        <color indexed="9"/>
      </right>
      <top style="thin">
        <color auto="1"/>
      </top>
      <bottom style="thick">
        <color indexed="9"/>
      </bottom>
      <diagonal/>
    </border>
    <border>
      <left style="thick">
        <color indexed="9"/>
      </left>
      <right style="thick">
        <color indexed="9"/>
      </right>
      <top style="thin">
        <color indexed="9"/>
      </top>
      <bottom style="thick">
        <color indexed="9"/>
      </bottom>
      <diagonal/>
    </border>
    <border>
      <left style="thick">
        <color rgb="FFFFFFFF"/>
      </left>
      <right style="thick">
        <color rgb="FFFFFFFF"/>
      </right>
      <top style="thin">
        <color indexed="9"/>
      </top>
      <bottom style="thick">
        <color indexed="9"/>
      </bottom>
      <diagonal/>
    </border>
    <border>
      <left style="medium">
        <color indexed="9"/>
      </left>
      <right style="medium">
        <color indexed="9"/>
      </right>
      <top style="thin">
        <color indexed="9"/>
      </top>
      <bottom style="thick">
        <color indexed="9"/>
      </bottom>
      <diagonal/>
    </border>
    <border>
      <left style="thick">
        <color indexed="9"/>
      </left>
      <right/>
      <top style="thin">
        <color indexed="9"/>
      </top>
      <bottom style="thick">
        <color indexed="9"/>
      </bottom>
      <diagonal/>
    </border>
    <border>
      <left/>
      <right style="thick">
        <color indexed="9"/>
      </right>
      <top style="thin">
        <color indexed="9"/>
      </top>
      <bottom style="thick">
        <color indexed="9"/>
      </bottom>
      <diagonal/>
    </border>
    <border>
      <left style="thick">
        <color indexed="9"/>
      </left>
      <right style="thick">
        <color indexed="9"/>
      </right>
      <top style="thin">
        <color indexed="9"/>
      </top>
      <bottom style="thin">
        <color auto="1"/>
      </bottom>
      <diagonal/>
    </border>
    <border>
      <left style="thick">
        <color rgb="FFFFFFFF"/>
      </left>
      <right style="thick">
        <color rgb="FFFFFFFF"/>
      </right>
      <top style="thin">
        <color indexed="9"/>
      </top>
      <bottom style="thin">
        <color auto="1"/>
      </bottom>
      <diagonal/>
    </border>
    <border>
      <left style="medium">
        <color indexed="9"/>
      </left>
      <right style="medium">
        <color indexed="9"/>
      </right>
      <top style="thin">
        <color indexed="9"/>
      </top>
      <bottom style="thin">
        <color auto="1"/>
      </bottom>
      <diagonal/>
    </border>
    <border>
      <left style="thick">
        <color indexed="9"/>
      </left>
      <right/>
      <top style="thin">
        <color indexed="9"/>
      </top>
      <bottom style="thin">
        <color auto="1"/>
      </bottom>
      <diagonal/>
    </border>
    <border>
      <left/>
      <right style="thick">
        <color indexed="9"/>
      </right>
      <top style="thin">
        <color indexed="9"/>
      </top>
      <bottom style="thin">
        <color auto="1"/>
      </bottom>
      <diagonal/>
    </border>
    <border>
      <left style="thick">
        <color indexed="9"/>
      </left>
      <right style="thick">
        <color indexed="9"/>
      </right>
      <top style="thin">
        <color auto="1"/>
      </top>
      <bottom style="thick">
        <color indexed="9"/>
      </bottom>
      <diagonal/>
    </border>
    <border>
      <left style="thick">
        <color rgb="FFFFFFFF"/>
      </left>
      <right style="thick">
        <color rgb="FFFFFFFF"/>
      </right>
      <top style="thin">
        <color auto="1"/>
      </top>
      <bottom style="thick">
        <color indexed="9"/>
      </bottom>
      <diagonal/>
    </border>
    <border>
      <left style="medium">
        <color indexed="9"/>
      </left>
      <right style="medium">
        <color indexed="9"/>
      </right>
      <top style="thin">
        <color auto="1"/>
      </top>
      <bottom style="thick">
        <color indexed="9"/>
      </bottom>
      <diagonal/>
    </border>
    <border>
      <left style="thick">
        <color indexed="9"/>
      </left>
      <right/>
      <top style="thin">
        <color auto="1"/>
      </top>
      <bottom style="thick">
        <color indexed="9"/>
      </bottom>
      <diagonal/>
    </border>
    <border>
      <left/>
      <right style="thick">
        <color indexed="9"/>
      </right>
      <top style="thin">
        <color auto="1"/>
      </top>
      <bottom style="thick">
        <color indexed="9"/>
      </bottom>
      <diagonal/>
    </border>
    <border>
      <left style="thick">
        <color rgb="FFFFFFFF"/>
      </left>
      <right/>
      <top style="thin">
        <color indexed="9"/>
      </top>
      <bottom style="thin">
        <color auto="1"/>
      </bottom>
      <diagonal/>
    </border>
    <border>
      <left/>
      <right style="medium">
        <color indexed="9"/>
      </right>
      <top style="thin">
        <color indexed="9"/>
      </top>
      <bottom style="thin">
        <color auto="1"/>
      </bottom>
      <diagonal/>
    </border>
    <border>
      <left style="thick">
        <color rgb="FFFFFFFF"/>
      </left>
      <right/>
      <top style="thin">
        <color auto="1"/>
      </top>
      <bottom style="thick">
        <color indexed="9"/>
      </bottom>
      <diagonal/>
    </border>
    <border>
      <left/>
      <right/>
      <top style="thin">
        <color auto="1"/>
      </top>
      <bottom style="thick">
        <color indexed="9"/>
      </bottom>
      <diagonal/>
    </border>
    <border>
      <left/>
      <right style="medium">
        <color indexed="9"/>
      </right>
      <top style="thin">
        <color auto="1"/>
      </top>
      <bottom style="thick">
        <color indexed="9"/>
      </bottom>
      <diagonal/>
    </border>
    <border>
      <left style="thick">
        <color indexed="9"/>
      </left>
      <right style="thick">
        <color indexed="9"/>
      </right>
      <top style="thin">
        <color indexed="9"/>
      </top>
      <bottom style="thick">
        <color indexed="9"/>
      </bottom>
      <diagonal/>
    </border>
    <border>
      <left style="thick">
        <color rgb="FFFFFFFF"/>
      </left>
      <right style="thick">
        <color rgb="FFFFFFFF"/>
      </right>
      <top style="thin">
        <color indexed="9"/>
      </top>
      <bottom style="thick">
        <color indexed="9"/>
      </bottom>
      <diagonal/>
    </border>
    <border>
      <left style="medium">
        <color indexed="9"/>
      </left>
      <right style="medium">
        <color indexed="9"/>
      </right>
      <top style="thin">
        <color indexed="9"/>
      </top>
      <bottom style="thick">
        <color indexed="9"/>
      </bottom>
      <diagonal/>
    </border>
    <border>
      <left style="thick">
        <color indexed="9"/>
      </left>
      <right/>
      <top style="thin">
        <color indexed="9"/>
      </top>
      <bottom style="thick">
        <color indexed="9"/>
      </bottom>
      <diagonal/>
    </border>
    <border>
      <left/>
      <right style="thick">
        <color indexed="9"/>
      </right>
      <top style="thin">
        <color indexed="9"/>
      </top>
      <bottom style="thick">
        <color indexed="9"/>
      </bottom>
      <diagonal/>
    </border>
  </borders>
  <cellStyleXfs count="63">
    <xf numFmtId="0" fontId="0" fillId="0" borderId="0"/>
    <xf numFmtId="164" fontId="18" fillId="0" borderId="0" applyFont="0" applyFill="0" applyBorder="0" applyAlignment="0" applyProtection="0"/>
    <xf numFmtId="1" fontId="22" fillId="9" borderId="56">
      <alignment horizontal="left" vertical="center" wrapText="1"/>
    </xf>
    <xf numFmtId="0" fontId="70" fillId="9" borderId="55">
      <alignment horizontal="center" vertical="center" wrapText="1"/>
    </xf>
    <xf numFmtId="0" fontId="68" fillId="0" borderId="0" applyAlignment="0">
      <alignment horizontal="centerContinuous" vertical="center"/>
    </xf>
    <xf numFmtId="0" fontId="1" fillId="0" borderId="0"/>
    <xf numFmtId="1" fontId="67" fillId="9" borderId="55">
      <alignment horizontal="center" vertical="center"/>
    </xf>
    <xf numFmtId="0" fontId="1" fillId="0" borderId="0">
      <alignment horizontal="center" vertical="center" readingOrder="2"/>
    </xf>
    <xf numFmtId="0" fontId="5" fillId="9" borderId="54">
      <alignment horizontal="right" vertical="center" wrapText="1"/>
    </xf>
    <xf numFmtId="0" fontId="66" fillId="0" borderId="0"/>
    <xf numFmtId="43" fontId="1" fillId="0" borderId="0" applyFont="0" applyFill="0" applyBorder="0" applyAlignment="0" applyProtection="0"/>
    <xf numFmtId="43" fontId="18" fillId="0" borderId="0" applyFont="0" applyFill="0" applyBorder="0" applyAlignment="0" applyProtection="0"/>
    <xf numFmtId="0" fontId="71" fillId="0" borderId="0">
      <alignment horizontal="left" vertical="center"/>
    </xf>
    <xf numFmtId="43" fontId="1" fillId="0" borderId="0" applyFont="0" applyFill="0" applyBorder="0" applyAlignment="0" applyProtection="0"/>
    <xf numFmtId="164" fontId="54" fillId="0" borderId="0" applyFont="0" applyFill="0" applyBorder="0" applyAlignment="0" applyProtection="0"/>
    <xf numFmtId="0" fontId="65" fillId="0" borderId="0" applyAlignment="0">
      <alignment horizontal="centerContinuous" vertical="center"/>
    </xf>
    <xf numFmtId="0" fontId="9" fillId="9" borderId="55">
      <alignment horizontal="center" vertical="center" wrapText="1"/>
    </xf>
    <xf numFmtId="0" fontId="69"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4" fillId="0" borderId="0">
      <alignment horizontal="left" vertical="center"/>
    </xf>
    <xf numFmtId="0" fontId="1" fillId="0" borderId="0"/>
    <xf numFmtId="0" fontId="1" fillId="0" borderId="0"/>
    <xf numFmtId="0" fontId="18" fillId="0" borderId="0"/>
    <xf numFmtId="0" fontId="66" fillId="0" borderId="0"/>
    <xf numFmtId="0" fontId="66" fillId="0" borderId="0"/>
    <xf numFmtId="0" fontId="66" fillId="0" borderId="0"/>
    <xf numFmtId="0" fontId="18" fillId="0" borderId="0"/>
    <xf numFmtId="0" fontId="66" fillId="0" borderId="0"/>
    <xf numFmtId="0" fontId="54" fillId="0" borderId="0"/>
    <xf numFmtId="0" fontId="54" fillId="0" borderId="0"/>
    <xf numFmtId="0" fontId="1" fillId="0" borderId="0"/>
    <xf numFmtId="0" fontId="1" fillId="0" borderId="0"/>
    <xf numFmtId="0" fontId="54" fillId="0" borderId="0"/>
    <xf numFmtId="0" fontId="18" fillId="0" borderId="0"/>
    <xf numFmtId="0" fontId="75"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alignment horizontal="right" vertical="center"/>
    </xf>
    <xf numFmtId="0" fontId="5" fillId="0" borderId="0">
      <alignment horizontal="right" vertical="center"/>
    </xf>
    <xf numFmtId="0" fontId="1" fillId="0" borderId="0">
      <alignment horizontal="left" vertical="center"/>
    </xf>
    <xf numFmtId="0" fontId="77" fillId="9" borderId="55" applyAlignment="0">
      <alignment horizontal="center" vertical="center"/>
    </xf>
    <xf numFmtId="0" fontId="76" fillId="0" borderId="58">
      <alignment horizontal="right" vertical="center" indent="1"/>
    </xf>
    <xf numFmtId="0" fontId="5" fillId="9" borderId="58">
      <alignment horizontal="right" vertical="center" wrapText="1" indent="1" readingOrder="2"/>
    </xf>
    <xf numFmtId="0" fontId="72" fillId="0" borderId="58">
      <alignment horizontal="right" vertical="center" indent="1"/>
    </xf>
    <xf numFmtId="0" fontId="72" fillId="9" borderId="58">
      <alignment horizontal="left" vertical="center" wrapText="1" indent="1"/>
    </xf>
    <xf numFmtId="0" fontId="72" fillId="0" borderId="59">
      <alignment horizontal="left" vertical="center"/>
    </xf>
    <xf numFmtId="0" fontId="72" fillId="0" borderId="57">
      <alignment horizontal="left" vertical="center"/>
    </xf>
    <xf numFmtId="0" fontId="88" fillId="0" borderId="0"/>
    <xf numFmtId="0" fontId="102" fillId="0" borderId="0"/>
    <xf numFmtId="0" fontId="1" fillId="0" borderId="0"/>
    <xf numFmtId="164" fontId="104" fillId="0" borderId="0" applyFont="0" applyFill="0" applyBorder="0" applyAlignment="0" applyProtection="0"/>
    <xf numFmtId="0" fontId="104" fillId="0" borderId="0"/>
  </cellStyleXfs>
  <cellXfs count="1135">
    <xf numFmtId="0" fontId="0" fillId="0" borderId="0" xfId="0"/>
    <xf numFmtId="0" fontId="1" fillId="0" borderId="0" xfId="35"/>
    <xf numFmtId="0" fontId="2" fillId="0" borderId="0" xfId="35" applyFont="1" applyAlignment="1">
      <alignment horizontal="center" vertical="center" wrapText="1"/>
    </xf>
    <xf numFmtId="0" fontId="5" fillId="0" borderId="0" xfId="0" applyFont="1" applyAlignment="1">
      <alignment vertical="center"/>
    </xf>
    <xf numFmtId="164" fontId="0" fillId="0" borderId="0" xfId="1" applyFont="1"/>
    <xf numFmtId="0" fontId="6" fillId="0" borderId="0" xfId="22" applyFont="1" applyAlignment="1">
      <alignment horizontal="center" vertical="center" wrapText="1" readingOrder="1"/>
    </xf>
    <xf numFmtId="49" fontId="8" fillId="2" borderId="4" xfId="22" applyNumberFormat="1" applyFont="1" applyFill="1" applyBorder="1" applyAlignment="1">
      <alignment horizontal="center"/>
    </xf>
    <xf numFmtId="164" fontId="1" fillId="4" borderId="1" xfId="1" applyFont="1" applyFill="1" applyBorder="1" applyAlignment="1">
      <alignment horizontal="right" vertical="center"/>
    </xf>
    <xf numFmtId="0" fontId="9" fillId="5" borderId="8" xfId="0" applyFont="1" applyFill="1" applyBorder="1" applyAlignment="1">
      <alignment horizontal="center" vertical="center" wrapText="1" readingOrder="1"/>
    </xf>
    <xf numFmtId="0" fontId="9" fillId="5" borderId="9" xfId="0" applyFont="1" applyFill="1" applyBorder="1" applyAlignment="1">
      <alignment horizontal="left" vertical="center" wrapText="1" readingOrder="1"/>
    </xf>
    <xf numFmtId="164" fontId="1" fillId="2" borderId="10" xfId="1" applyFont="1" applyFill="1" applyBorder="1" applyAlignment="1">
      <alignment horizontal="right" vertical="center"/>
    </xf>
    <xf numFmtId="164" fontId="1" fillId="4" borderId="10" xfId="1" applyFont="1" applyFill="1" applyBorder="1" applyAlignment="1">
      <alignment horizontal="right" vertical="center"/>
    </xf>
    <xf numFmtId="0" fontId="4" fillId="5" borderId="8" xfId="0" applyFont="1" applyFill="1" applyBorder="1" applyAlignment="1">
      <alignment horizontal="center" vertical="center" wrapText="1" readingOrder="1"/>
    </xf>
    <xf numFmtId="0" fontId="4" fillId="5" borderId="9" xfId="0" applyFont="1" applyFill="1" applyBorder="1" applyAlignment="1">
      <alignment horizontal="left" vertical="center" wrapText="1" readingOrder="1"/>
    </xf>
    <xf numFmtId="165" fontId="1" fillId="4" borderId="4" xfId="0" applyNumberFormat="1" applyFont="1" applyFill="1" applyBorder="1" applyAlignment="1">
      <alignment horizontal="right" vertical="center"/>
    </xf>
    <xf numFmtId="164" fontId="1" fillId="4" borderId="4" xfId="1" applyFont="1" applyFill="1" applyBorder="1" applyAlignment="1">
      <alignment horizontal="right" vertical="center"/>
    </xf>
    <xf numFmtId="165" fontId="1" fillId="2" borderId="4" xfId="0" applyNumberFormat="1" applyFont="1" applyFill="1" applyBorder="1" applyAlignment="1">
      <alignment horizontal="right" vertical="center"/>
    </xf>
    <xf numFmtId="164" fontId="1" fillId="2" borderId="4" xfId="1" applyFont="1" applyFill="1" applyBorder="1" applyAlignment="1">
      <alignment horizontal="right" vertical="center"/>
    </xf>
    <xf numFmtId="0" fontId="4" fillId="0" borderId="8" xfId="0" applyFont="1" applyBorder="1" applyAlignment="1">
      <alignment horizontal="center" vertical="center" wrapText="1" readingOrder="1"/>
    </xf>
    <xf numFmtId="164" fontId="1" fillId="2" borderId="0" xfId="1" applyFont="1" applyFill="1" applyBorder="1" applyAlignment="1">
      <alignment horizontal="right" vertical="center"/>
    </xf>
    <xf numFmtId="164" fontId="1" fillId="4" borderId="0" xfId="1" applyFont="1" applyFill="1" applyBorder="1" applyAlignment="1">
      <alignment horizontal="right" vertical="center"/>
    </xf>
    <xf numFmtId="0" fontId="9" fillId="5" borderId="13" xfId="0" applyFont="1" applyFill="1" applyBorder="1" applyAlignment="1">
      <alignment horizontal="center" vertical="center" wrapText="1" readingOrder="1"/>
    </xf>
    <xf numFmtId="0" fontId="9" fillId="5" borderId="13" xfId="0" applyFont="1" applyFill="1" applyBorder="1" applyAlignment="1">
      <alignment horizontal="left" vertical="center" wrapText="1" readingOrder="1"/>
    </xf>
    <xf numFmtId="49" fontId="5" fillId="0" borderId="0" xfId="22" applyNumberFormat="1" applyFont="1" applyAlignment="1">
      <alignment horizontal="right" vertical="center"/>
    </xf>
    <xf numFmtId="0" fontId="9" fillId="2" borderId="8" xfId="0" applyFont="1" applyFill="1" applyBorder="1" applyAlignment="1">
      <alignment horizontal="center" vertical="center" wrapText="1" readingOrder="1"/>
    </xf>
    <xf numFmtId="0" fontId="9" fillId="2" borderId="9" xfId="0" applyFont="1" applyFill="1" applyBorder="1" applyAlignment="1">
      <alignment horizontal="left" vertical="center" wrapText="1" readingOrder="1"/>
    </xf>
    <xf numFmtId="0" fontId="9" fillId="4" borderId="8" xfId="0" applyFont="1" applyFill="1" applyBorder="1" applyAlignment="1">
      <alignment horizontal="center" vertical="center" wrapText="1" readingOrder="1"/>
    </xf>
    <xf numFmtId="0" fontId="9" fillId="4" borderId="9" xfId="0" applyFont="1" applyFill="1" applyBorder="1" applyAlignment="1">
      <alignment horizontal="left" vertical="center" wrapText="1" readingOrder="1"/>
    </xf>
    <xf numFmtId="0" fontId="12" fillId="2" borderId="0" xfId="28" applyFont="1" applyFill="1" applyBorder="1" applyAlignment="1">
      <alignment horizontal="right" vertical="center" wrapText="1"/>
    </xf>
    <xf numFmtId="0" fontId="17" fillId="0" borderId="0" xfId="0" applyFont="1" applyAlignment="1">
      <alignment vertical="center"/>
    </xf>
    <xf numFmtId="0" fontId="18" fillId="0" borderId="0" xfId="0" applyFont="1" applyBorder="1" applyAlignment="1">
      <alignment vertical="center"/>
    </xf>
    <xf numFmtId="0" fontId="1"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vertical="center"/>
    </xf>
    <xf numFmtId="0" fontId="5" fillId="0" borderId="0" xfId="0" applyFont="1" applyBorder="1" applyAlignment="1">
      <alignment horizontal="center" vertical="center"/>
    </xf>
    <xf numFmtId="49" fontId="8" fillId="2" borderId="10" xfId="0" applyNumberFormat="1" applyFont="1" applyFill="1" applyBorder="1" applyAlignment="1">
      <alignment horizontal="center" wrapText="1"/>
    </xf>
    <xf numFmtId="49" fontId="4" fillId="2" borderId="14" xfId="0" applyNumberFormat="1" applyFont="1" applyFill="1" applyBorder="1" applyAlignment="1">
      <alignment horizontal="center" vertical="top" wrapText="1"/>
    </xf>
    <xf numFmtId="49" fontId="20" fillId="2" borderId="14" xfId="0" applyNumberFormat="1" applyFont="1" applyFill="1" applyBorder="1" applyAlignment="1">
      <alignment horizontal="center" vertical="top" wrapText="1"/>
    </xf>
    <xf numFmtId="49" fontId="10" fillId="2" borderId="14" xfId="0" applyNumberFormat="1" applyFont="1" applyFill="1" applyBorder="1" applyAlignment="1">
      <alignment horizontal="center" vertical="top" wrapText="1"/>
    </xf>
    <xf numFmtId="0" fontId="6" fillId="0" borderId="0" xfId="0" applyFont="1" applyAlignment="1">
      <alignment vertical="center" wrapText="1" readingOrder="1"/>
    </xf>
    <xf numFmtId="165" fontId="18" fillId="0" borderId="0" xfId="0" applyNumberFormat="1" applyFont="1" applyAlignment="1">
      <alignment horizontal="right" vertical="center"/>
    </xf>
    <xf numFmtId="49" fontId="5" fillId="0" borderId="0" xfId="0" applyNumberFormat="1" applyFont="1" applyAlignment="1">
      <alignment horizontal="right" vertical="center"/>
    </xf>
    <xf numFmtId="0" fontId="21" fillId="0" borderId="0" xfId="0" applyFont="1" applyAlignment="1">
      <alignment vertical="center"/>
    </xf>
    <xf numFmtId="0" fontId="9" fillId="2" borderId="26" xfId="0" applyFont="1" applyFill="1" applyBorder="1" applyAlignment="1">
      <alignment horizontal="center" vertical="center" wrapText="1"/>
    </xf>
    <xf numFmtId="49" fontId="9" fillId="2" borderId="26" xfId="0" applyNumberFormat="1" applyFont="1" applyFill="1" applyBorder="1" applyAlignment="1">
      <alignment horizontal="center" vertical="center"/>
    </xf>
    <xf numFmtId="0" fontId="22" fillId="5" borderId="33" xfId="0" applyFont="1" applyFill="1" applyBorder="1" applyAlignment="1">
      <alignment horizontal="center" vertical="center" wrapText="1" readingOrder="2"/>
    </xf>
    <xf numFmtId="49" fontId="10" fillId="2" borderId="26" xfId="0" applyNumberFormat="1" applyFont="1" applyFill="1" applyBorder="1" applyAlignment="1">
      <alignment horizontal="center" vertical="center" wrapText="1"/>
    </xf>
    <xf numFmtId="49" fontId="10" fillId="2" borderId="26" xfId="0" applyNumberFormat="1" applyFont="1" applyFill="1" applyBorder="1" applyAlignment="1">
      <alignment horizontal="center" vertical="center" wrapText="1" readingOrder="1"/>
    </xf>
    <xf numFmtId="165" fontId="8" fillId="4" borderId="4" xfId="0" applyNumberFormat="1" applyFont="1" applyFill="1" applyBorder="1" applyAlignment="1">
      <alignment horizontal="right" vertical="center"/>
    </xf>
    <xf numFmtId="165" fontId="8" fillId="2" borderId="4" xfId="0" applyNumberFormat="1" applyFont="1" applyFill="1" applyBorder="1" applyAlignment="1">
      <alignment horizontal="right" vertical="center"/>
    </xf>
    <xf numFmtId="49" fontId="8" fillId="2" borderId="26" xfId="0" applyNumberFormat="1" applyFont="1" applyFill="1" applyBorder="1" applyAlignment="1">
      <alignment horizontal="center" vertical="center" wrapText="1"/>
    </xf>
    <xf numFmtId="0" fontId="18" fillId="7" borderId="0" xfId="0" applyFont="1" applyFill="1" applyAlignment="1">
      <alignment vertical="center"/>
    </xf>
    <xf numFmtId="0" fontId="18" fillId="4" borderId="0" xfId="0" applyFont="1" applyFill="1" applyAlignment="1">
      <alignment vertical="center"/>
    </xf>
    <xf numFmtId="0" fontId="4" fillId="0" borderId="0" xfId="0" applyFont="1" applyAlignment="1">
      <alignment horizontal="center" vertical="center"/>
    </xf>
    <xf numFmtId="0" fontId="22" fillId="5" borderId="36" xfId="0" applyFont="1" applyFill="1" applyBorder="1" applyAlignment="1">
      <alignment horizontal="center" vertical="center" wrapText="1" readingOrder="2"/>
    </xf>
    <xf numFmtId="0" fontId="8" fillId="0" borderId="0" xfId="0" applyFont="1" applyBorder="1" applyAlignment="1">
      <alignment horizontal="center" vertical="center"/>
    </xf>
    <xf numFmtId="49" fontId="23" fillId="0" borderId="0" xfId="0" applyNumberFormat="1" applyFont="1" applyAlignment="1">
      <alignment horizontal="right" vertical="center"/>
    </xf>
    <xf numFmtId="0" fontId="22" fillId="5" borderId="37" xfId="0" applyFont="1" applyFill="1" applyBorder="1" applyAlignment="1">
      <alignment horizontal="center" vertical="center" wrapText="1" readingOrder="2"/>
    </xf>
    <xf numFmtId="0" fontId="24" fillId="0" borderId="0" xfId="0" applyFont="1" applyAlignment="1">
      <alignment vertical="center"/>
    </xf>
    <xf numFmtId="0" fontId="10" fillId="6" borderId="38" xfId="0" applyFont="1" applyFill="1" applyBorder="1" applyAlignment="1">
      <alignment horizontal="center" vertical="center" wrapText="1"/>
    </xf>
    <xf numFmtId="165" fontId="8" fillId="6" borderId="38" xfId="0" applyNumberFormat="1" applyFont="1" applyFill="1" applyBorder="1" applyAlignment="1">
      <alignment horizontal="center" vertical="center"/>
    </xf>
    <xf numFmtId="0" fontId="10" fillId="6" borderId="11" xfId="0" applyFont="1" applyFill="1" applyBorder="1" applyAlignment="1">
      <alignment horizontal="center" vertical="center" wrapText="1"/>
    </xf>
    <xf numFmtId="165" fontId="8" fillId="6" borderId="11" xfId="0" applyNumberFormat="1" applyFont="1" applyFill="1" applyBorder="1" applyAlignment="1">
      <alignment horizontal="center" vertical="center"/>
    </xf>
    <xf numFmtId="0" fontId="10" fillId="2" borderId="11" xfId="0" applyFont="1" applyFill="1" applyBorder="1" applyAlignment="1">
      <alignment horizontal="center" vertical="center" wrapText="1"/>
    </xf>
    <xf numFmtId="165" fontId="8" fillId="2" borderId="11" xfId="0" applyNumberFormat="1" applyFont="1" applyFill="1" applyBorder="1" applyAlignment="1">
      <alignment horizontal="center" vertical="center"/>
    </xf>
    <xf numFmtId="0" fontId="10" fillId="6" borderId="39" xfId="0" applyFont="1" applyFill="1" applyBorder="1" applyAlignment="1">
      <alignment horizontal="center" vertical="center" wrapText="1"/>
    </xf>
    <xf numFmtId="165" fontId="8" fillId="6" borderId="39" xfId="0" applyNumberFormat="1" applyFont="1" applyFill="1" applyBorder="1" applyAlignment="1">
      <alignment horizontal="center" vertical="center"/>
    </xf>
    <xf numFmtId="0" fontId="20" fillId="2" borderId="11" xfId="0" applyFont="1" applyFill="1" applyBorder="1" applyAlignment="1">
      <alignment horizontal="center" vertical="center" wrapText="1"/>
    </xf>
    <xf numFmtId="0" fontId="20" fillId="2" borderId="41" xfId="0" applyFont="1" applyFill="1" applyBorder="1" applyAlignment="1">
      <alignment horizontal="center" vertical="center" wrapText="1"/>
    </xf>
    <xf numFmtId="165" fontId="8" fillId="2" borderId="41" xfId="0" applyNumberFormat="1" applyFont="1" applyFill="1" applyBorder="1" applyAlignment="1">
      <alignment horizontal="center" vertical="center"/>
    </xf>
    <xf numFmtId="165" fontId="25" fillId="0" borderId="0" xfId="0" applyNumberFormat="1" applyFont="1" applyAlignment="1">
      <alignment horizontal="right" vertical="center"/>
    </xf>
    <xf numFmtId="0" fontId="4" fillId="0" borderId="0" xfId="0" applyFont="1" applyAlignment="1">
      <alignment vertical="center"/>
    </xf>
    <xf numFmtId="0" fontId="26" fillId="0" borderId="0" xfId="0" applyFont="1" applyAlignment="1">
      <alignment vertical="center"/>
    </xf>
    <xf numFmtId="49" fontId="8" fillId="2" borderId="31" xfId="0" applyNumberFormat="1" applyFont="1" applyFill="1" applyBorder="1" applyAlignment="1">
      <alignment horizontal="center"/>
    </xf>
    <xf numFmtId="49" fontId="9" fillId="2" borderId="14" xfId="0" applyNumberFormat="1" applyFont="1" applyFill="1" applyBorder="1" applyAlignment="1">
      <alignment horizontal="center" vertical="top"/>
    </xf>
    <xf numFmtId="0" fontId="8" fillId="6" borderId="0" xfId="0" applyFont="1" applyFill="1" applyAlignment="1">
      <alignment vertical="center"/>
    </xf>
    <xf numFmtId="0" fontId="5" fillId="0" borderId="0" xfId="0" applyFont="1" applyAlignment="1">
      <alignment horizontal="center" vertical="center"/>
    </xf>
    <xf numFmtId="49" fontId="8" fillId="2" borderId="10" xfId="0" applyNumberFormat="1" applyFont="1" applyFill="1" applyBorder="1" applyAlignment="1">
      <alignment horizontal="center"/>
    </xf>
    <xf numFmtId="49" fontId="4" fillId="2" borderId="14" xfId="0" applyNumberFormat="1" applyFont="1" applyFill="1" applyBorder="1" applyAlignment="1">
      <alignment horizontal="center" vertical="top"/>
    </xf>
    <xf numFmtId="49" fontId="9" fillId="5" borderId="8" xfId="0" applyNumberFormat="1" applyFont="1" applyFill="1" applyBorder="1" applyAlignment="1">
      <alignment horizontal="center" vertical="center" wrapText="1" readingOrder="1"/>
    </xf>
    <xf numFmtId="49" fontId="9" fillId="0" borderId="8" xfId="0" applyNumberFormat="1" applyFont="1" applyBorder="1" applyAlignment="1">
      <alignment horizontal="center" vertical="center" wrapText="1" readingOrder="1"/>
    </xf>
    <xf numFmtId="49" fontId="4" fillId="5" borderId="8" xfId="0" applyNumberFormat="1" applyFont="1" applyFill="1" applyBorder="1" applyAlignment="1">
      <alignment horizontal="center" vertical="center" wrapText="1" readingOrder="1"/>
    </xf>
    <xf numFmtId="165" fontId="5" fillId="0" borderId="0" xfId="0" applyNumberFormat="1" applyFont="1" applyAlignment="1">
      <alignment horizontal="right" vertical="center"/>
    </xf>
    <xf numFmtId="49" fontId="4" fillId="2" borderId="11" xfId="28" applyNumberFormat="1" applyFont="1" applyFill="1" applyBorder="1" applyAlignment="1">
      <alignment horizontal="center" vertical="center" wrapText="1"/>
    </xf>
    <xf numFmtId="0" fontId="4" fillId="5" borderId="12" xfId="0" applyFont="1" applyFill="1" applyBorder="1" applyAlignment="1">
      <alignment horizontal="left" vertical="center" wrapText="1" readingOrder="1"/>
    </xf>
    <xf numFmtId="49" fontId="4" fillId="0" borderId="11" xfId="28" applyNumberFormat="1" applyFont="1" applyFill="1" applyBorder="1" applyAlignment="1">
      <alignment horizontal="center" vertical="center" wrapText="1"/>
    </xf>
    <xf numFmtId="0" fontId="4" fillId="0" borderId="12" xfId="0" applyFont="1" applyBorder="1" applyAlignment="1">
      <alignment horizontal="left" vertical="center" wrapText="1" readingOrder="1"/>
    </xf>
    <xf numFmtId="165" fontId="1" fillId="2" borderId="7" xfId="0" applyNumberFormat="1" applyFont="1" applyFill="1" applyBorder="1" applyAlignment="1">
      <alignment horizontal="right" vertical="center"/>
    </xf>
    <xf numFmtId="49" fontId="4" fillId="0" borderId="38" xfId="28" applyNumberFormat="1" applyFont="1" applyFill="1" applyBorder="1" applyAlignment="1">
      <alignment horizontal="center" vertical="center" wrapText="1"/>
    </xf>
    <xf numFmtId="0" fontId="4" fillId="0" borderId="43" xfId="0" applyFont="1" applyBorder="1" applyAlignment="1">
      <alignment horizontal="left" vertical="center" wrapText="1" readingOrder="1"/>
    </xf>
    <xf numFmtId="165" fontId="1" fillId="2" borderId="45" xfId="0" applyNumberFormat="1" applyFont="1" applyFill="1" applyBorder="1" applyAlignment="1">
      <alignment horizontal="right" vertical="center"/>
    </xf>
    <xf numFmtId="164" fontId="1" fillId="2" borderId="45" xfId="1" applyFont="1" applyFill="1" applyBorder="1" applyAlignment="1">
      <alignment horizontal="right" vertical="center"/>
    </xf>
    <xf numFmtId="165" fontId="1" fillId="4" borderId="45" xfId="0" applyNumberFormat="1" applyFont="1" applyFill="1" applyBorder="1" applyAlignment="1">
      <alignment horizontal="right" vertical="center"/>
    </xf>
    <xf numFmtId="164" fontId="1" fillId="4" borderId="45" xfId="1" applyFont="1" applyFill="1" applyBorder="1" applyAlignment="1">
      <alignment horizontal="right" vertical="center"/>
    </xf>
    <xf numFmtId="0" fontId="18" fillId="0" borderId="0" xfId="22" applyFont="1" applyAlignment="1">
      <alignment vertical="center"/>
    </xf>
    <xf numFmtId="165" fontId="1" fillId="2" borderId="48" xfId="0" applyNumberFormat="1" applyFont="1" applyFill="1" applyBorder="1" applyAlignment="1">
      <alignment horizontal="right" vertical="center"/>
    </xf>
    <xf numFmtId="0" fontId="18" fillId="0" borderId="0" xfId="0" applyFont="1" applyFill="1" applyAlignment="1">
      <alignment vertical="center"/>
    </xf>
    <xf numFmtId="0" fontId="17" fillId="0" borderId="0" xfId="22" applyFont="1" applyAlignment="1">
      <alignment vertical="center"/>
    </xf>
    <xf numFmtId="0" fontId="21" fillId="0" borderId="0" xfId="22" applyFont="1" applyAlignment="1">
      <alignment vertical="center"/>
    </xf>
    <xf numFmtId="0" fontId="4" fillId="0" borderId="0" xfId="22" applyFont="1" applyAlignment="1">
      <alignment horizontal="center" vertical="center"/>
    </xf>
    <xf numFmtId="0" fontId="1" fillId="0" borderId="0" xfId="22" applyFont="1" applyAlignment="1">
      <alignment vertical="center"/>
    </xf>
    <xf numFmtId="49" fontId="1" fillId="2" borderId="26" xfId="22" applyNumberFormat="1" applyFont="1" applyFill="1" applyBorder="1" applyAlignment="1">
      <alignment horizontal="center" vertical="center"/>
    </xf>
    <xf numFmtId="165" fontId="1" fillId="4" borderId="44" xfId="0" applyNumberFormat="1" applyFont="1" applyFill="1" applyBorder="1" applyAlignment="1">
      <alignment horizontal="right" vertical="center"/>
    </xf>
    <xf numFmtId="0" fontId="5" fillId="0" borderId="0" xfId="22" applyFont="1" applyBorder="1" applyAlignment="1">
      <alignment horizontal="center" vertical="center"/>
    </xf>
    <xf numFmtId="49" fontId="9" fillId="4" borderId="11" xfId="28" applyNumberFormat="1" applyFont="1" applyFill="1" applyBorder="1" applyAlignment="1">
      <alignment horizontal="center" vertical="center" wrapText="1"/>
    </xf>
    <xf numFmtId="0" fontId="9" fillId="4" borderId="12" xfId="0" applyFont="1" applyFill="1" applyBorder="1" applyAlignment="1">
      <alignment horizontal="left" vertical="center" wrapText="1" readingOrder="1"/>
    </xf>
    <xf numFmtId="0" fontId="8" fillId="4" borderId="31" xfId="28" applyFont="1" applyFill="1" applyBorder="1" applyAlignment="1">
      <alignment horizontal="center" vertical="center" wrapText="1"/>
    </xf>
    <xf numFmtId="0" fontId="8" fillId="3" borderId="8" xfId="0" applyFont="1" applyFill="1" applyBorder="1" applyAlignment="1">
      <alignment horizontal="left" vertical="center" wrapText="1" readingOrder="1"/>
    </xf>
    <xf numFmtId="49" fontId="9" fillId="2" borderId="10" xfId="28" applyNumberFormat="1" applyFont="1" applyFill="1" applyBorder="1" applyAlignment="1">
      <alignment horizontal="center" vertical="center" wrapText="1"/>
    </xf>
    <xf numFmtId="0" fontId="9" fillId="5" borderId="8" xfId="0" applyFont="1" applyFill="1" applyBorder="1" applyAlignment="1">
      <alignment horizontal="left" vertical="center" wrapText="1" readingOrder="1"/>
    </xf>
    <xf numFmtId="49" fontId="4" fillId="2" borderId="10" xfId="28" applyNumberFormat="1" applyFont="1" applyFill="1" applyBorder="1" applyAlignment="1">
      <alignment horizontal="center" vertical="center" wrapText="1"/>
    </xf>
    <xf numFmtId="0" fontId="4" fillId="5" borderId="8" xfId="0" applyFont="1" applyFill="1" applyBorder="1" applyAlignment="1">
      <alignment horizontal="left" vertical="center" wrapText="1" readingOrder="1"/>
    </xf>
    <xf numFmtId="49" fontId="22" fillId="0" borderId="10" xfId="28" applyNumberFormat="1" applyFont="1" applyFill="1" applyBorder="1" applyAlignment="1">
      <alignment horizontal="center" vertical="center" wrapText="1"/>
    </xf>
    <xf numFmtId="0" fontId="22" fillId="0" borderId="8" xfId="0" applyFont="1" applyBorder="1" applyAlignment="1">
      <alignment horizontal="left" vertical="center" wrapText="1" readingOrder="1"/>
    </xf>
    <xf numFmtId="49" fontId="4" fillId="0" borderId="10" xfId="28" applyNumberFormat="1" applyFont="1" applyFill="1" applyBorder="1" applyAlignment="1">
      <alignment horizontal="center" vertical="center" wrapText="1"/>
    </xf>
    <xf numFmtId="0" fontId="4" fillId="0" borderId="8" xfId="0" applyFont="1" applyBorder="1" applyAlignment="1">
      <alignment horizontal="left" vertical="center" wrapText="1" readingOrder="1"/>
    </xf>
    <xf numFmtId="49" fontId="9" fillId="2" borderId="14" xfId="28" applyNumberFormat="1" applyFont="1" applyFill="1" applyBorder="1" applyAlignment="1">
      <alignment horizontal="center" vertical="center" wrapText="1"/>
    </xf>
    <xf numFmtId="0" fontId="22" fillId="3" borderId="8" xfId="0" applyFont="1" applyFill="1" applyBorder="1" applyAlignment="1">
      <alignment horizontal="center" vertical="center" wrapText="1" readingOrder="1"/>
    </xf>
    <xf numFmtId="0" fontId="17" fillId="0" borderId="0" xfId="28" applyFont="1" applyAlignment="1">
      <alignment vertical="center" wrapText="1"/>
    </xf>
    <xf numFmtId="0" fontId="1" fillId="4" borderId="0" xfId="35" applyFill="1"/>
    <xf numFmtId="0" fontId="1" fillId="0" borderId="0" xfId="35" applyAlignment="1"/>
    <xf numFmtId="0" fontId="1" fillId="4" borderId="0" xfId="35" applyFill="1" applyAlignment="1"/>
    <xf numFmtId="0" fontId="31" fillId="0" borderId="0" xfId="35" applyFont="1"/>
    <xf numFmtId="0" fontId="1" fillId="0" borderId="0" xfId="35" applyFont="1"/>
    <xf numFmtId="0" fontId="33" fillId="0" borderId="0" xfId="35" applyFont="1"/>
    <xf numFmtId="0" fontId="17" fillId="0" borderId="0" xfId="28" applyFont="1" applyAlignment="1">
      <alignment horizontal="right" vertical="center" wrapText="1"/>
    </xf>
    <xf numFmtId="0" fontId="17" fillId="0" borderId="0" xfId="28" applyFont="1" applyAlignment="1">
      <alignment horizontal="distributed" vertical="center"/>
    </xf>
    <xf numFmtId="0" fontId="37" fillId="0" borderId="0" xfId="35" applyFont="1" applyAlignment="1">
      <alignment horizontal="distributed" vertical="center" wrapText="1"/>
    </xf>
    <xf numFmtId="0" fontId="38" fillId="0" borderId="0" xfId="28" applyFont="1" applyAlignment="1">
      <alignment horizontal="distributed" vertical="center" wrapText="1"/>
    </xf>
    <xf numFmtId="0" fontId="37" fillId="0" borderId="0" xfId="28" applyFont="1" applyAlignment="1">
      <alignment horizontal="distributed" vertical="center" wrapText="1"/>
    </xf>
    <xf numFmtId="0" fontId="6" fillId="0" borderId="0" xfId="28" applyFont="1" applyAlignment="1">
      <alignment horizontal="distributed" vertical="center" wrapText="1" readingOrder="1"/>
    </xf>
    <xf numFmtId="0" fontId="37" fillId="0" borderId="0" xfId="28" applyFont="1" applyAlignment="1">
      <alignment horizontal="distributed" vertical="top" wrapText="1"/>
    </xf>
    <xf numFmtId="0" fontId="47" fillId="0" borderId="0" xfId="28" applyFont="1" applyFill="1" applyAlignment="1">
      <alignment horizontal="distributed" vertical="center"/>
    </xf>
    <xf numFmtId="0" fontId="48" fillId="0" borderId="0" xfId="28" applyFont="1" applyAlignment="1">
      <alignment horizontal="distributed" vertical="center" wrapText="1"/>
    </xf>
    <xf numFmtId="0" fontId="17" fillId="0" borderId="0" xfId="28" applyFont="1" applyAlignment="1">
      <alignment horizontal="distributed" vertical="center" wrapText="1"/>
    </xf>
    <xf numFmtId="0" fontId="49" fillId="0" borderId="0" xfId="17" applyFont="1" applyFill="1" applyBorder="1" applyAlignment="1" applyProtection="1">
      <alignment horizontal="distributed" vertical="center"/>
    </xf>
    <xf numFmtId="0" fontId="11" fillId="0" borderId="0" xfId="28" applyFont="1" applyAlignment="1">
      <alignment horizontal="left" vertical="top" wrapText="1" indent="2"/>
    </xf>
    <xf numFmtId="0" fontId="11" fillId="0" borderId="0" xfId="28" applyFont="1" applyAlignment="1">
      <alignment vertical="top" wrapText="1"/>
    </xf>
    <xf numFmtId="0" fontId="34" fillId="0" borderId="0" xfId="28" applyFont="1" applyAlignment="1">
      <alignment horizontal="distributed" vertical="top" wrapText="1"/>
    </xf>
    <xf numFmtId="0" fontId="34" fillId="0" borderId="0" xfId="28" applyFont="1" applyAlignment="1">
      <alignment horizontal="right" vertical="top" wrapText="1" indent="3" readingOrder="2"/>
    </xf>
    <xf numFmtId="0" fontId="31" fillId="0" borderId="0" xfId="28" applyFont="1" applyAlignment="1">
      <alignment horizontal="distributed" vertical="center" wrapText="1"/>
    </xf>
    <xf numFmtId="0" fontId="53" fillId="8" borderId="0" xfId="28" applyFont="1" applyFill="1" applyAlignment="1">
      <alignment horizontal="distributed" vertical="center" wrapText="1"/>
    </xf>
    <xf numFmtId="0" fontId="23" fillId="0" borderId="0" xfId="28" applyFont="1" applyAlignment="1">
      <alignment horizontal="distributed" vertical="center" wrapText="1"/>
    </xf>
    <xf numFmtId="0" fontId="32" fillId="0" borderId="0" xfId="28" applyFont="1" applyAlignment="1">
      <alignment horizontal="distributed" vertical="center" wrapText="1"/>
    </xf>
    <xf numFmtId="0" fontId="1" fillId="0" borderId="0" xfId="28" applyFont="1" applyAlignment="1">
      <alignment horizontal="distributed" vertical="center" wrapText="1"/>
    </xf>
    <xf numFmtId="0" fontId="33" fillId="0" borderId="0" xfId="28" applyFont="1" applyAlignment="1">
      <alignment horizontal="distributed" vertical="center" wrapText="1"/>
    </xf>
    <xf numFmtId="0" fontId="54" fillId="0" borderId="0" xfId="28"/>
    <xf numFmtId="0" fontId="55" fillId="0" borderId="0" xfId="28" applyFont="1" applyAlignment="1">
      <alignment horizontal="justify" readingOrder="2"/>
    </xf>
    <xf numFmtId="0" fontId="11" fillId="0" borderId="0" xfId="28" applyFont="1" applyAlignment="1">
      <alignment horizontal="distributed" vertical="center" wrapText="1" readingOrder="1"/>
    </xf>
    <xf numFmtId="0" fontId="59" fillId="0" borderId="0" xfId="0" applyFont="1" applyAlignment="1">
      <alignment horizontal="right" vertical="center"/>
    </xf>
    <xf numFmtId="0" fontId="17" fillId="0" borderId="0" xfId="28" applyFont="1" applyAlignment="1">
      <alignment horizontal="left" vertical="top" wrapText="1" readingOrder="1"/>
    </xf>
    <xf numFmtId="0" fontId="58" fillId="0" borderId="0" xfId="28" applyFont="1" applyAlignment="1">
      <alignment horizontal="right" vertical="top" wrapText="1" readingOrder="2"/>
    </xf>
    <xf numFmtId="49" fontId="58" fillId="0" borderId="0" xfId="28" applyNumberFormat="1" applyFont="1" applyAlignment="1">
      <alignment horizontal="left" vertical="top" wrapText="1" readingOrder="2"/>
    </xf>
    <xf numFmtId="49" fontId="47" fillId="0" borderId="0" xfId="28" applyNumberFormat="1" applyFont="1" applyAlignment="1">
      <alignment horizontal="right" vertical="top" wrapText="1" readingOrder="2"/>
    </xf>
    <xf numFmtId="0" fontId="17" fillId="0" borderId="0" xfId="28" applyFont="1" applyAlignment="1">
      <alignment horizontal="distributed" vertical="top" wrapText="1"/>
    </xf>
    <xf numFmtId="0" fontId="60" fillId="0" borderId="0" xfId="28" applyFont="1" applyAlignment="1">
      <alignment horizontal="distributed" vertical="center" wrapText="1"/>
    </xf>
    <xf numFmtId="0" fontId="17" fillId="0" borderId="0" xfId="35" applyFont="1" applyAlignment="1">
      <alignment vertical="center"/>
    </xf>
    <xf numFmtId="0" fontId="17" fillId="0" borderId="0" xfId="35" applyFont="1" applyAlignment="1">
      <alignment horizontal="center" vertical="center"/>
    </xf>
    <xf numFmtId="0" fontId="17" fillId="0" borderId="0" xfId="35" applyFont="1" applyFill="1" applyAlignment="1">
      <alignment horizontal="center" vertical="center"/>
    </xf>
    <xf numFmtId="0" fontId="14" fillId="0" borderId="0" xfId="35" applyFont="1"/>
    <xf numFmtId="0" fontId="35" fillId="0" borderId="0" xfId="35" applyFont="1"/>
    <xf numFmtId="0" fontId="17" fillId="0" borderId="0" xfId="35" applyFont="1"/>
    <xf numFmtId="0" fontId="47" fillId="0" borderId="0" xfId="35" applyFont="1" applyAlignment="1">
      <alignment vertical="top"/>
    </xf>
    <xf numFmtId="0" fontId="14" fillId="0" borderId="0" xfId="35" applyFont="1" applyAlignment="1">
      <alignment vertical="center"/>
    </xf>
    <xf numFmtId="0" fontId="35" fillId="0" borderId="0" xfId="35" applyFont="1" applyAlignment="1">
      <alignment vertical="center"/>
    </xf>
    <xf numFmtId="0" fontId="11" fillId="0" borderId="0" xfId="35" applyFont="1" applyAlignment="1">
      <alignment vertical="center" readingOrder="1"/>
    </xf>
    <xf numFmtId="0" fontId="19" fillId="2" borderId="26" xfId="35" applyFont="1" applyFill="1" applyBorder="1" applyAlignment="1">
      <alignment horizontal="center" vertical="center" wrapText="1"/>
    </xf>
    <xf numFmtId="0" fontId="19" fillId="2" borderId="26" xfId="35" applyFont="1" applyFill="1" applyBorder="1" applyAlignment="1">
      <alignment horizontal="center" vertical="center" wrapText="1" readingOrder="2"/>
    </xf>
    <xf numFmtId="0" fontId="13" fillId="2" borderId="26" xfId="35" applyFont="1" applyFill="1" applyBorder="1" applyAlignment="1">
      <alignment horizontal="center" vertical="center" wrapText="1" readingOrder="1"/>
    </xf>
    <xf numFmtId="0" fontId="13" fillId="2" borderId="26" xfId="35" applyFont="1" applyFill="1" applyBorder="1" applyAlignment="1">
      <alignment horizontal="center" vertical="center" wrapText="1" readingOrder="2"/>
    </xf>
    <xf numFmtId="0" fontId="13" fillId="2" borderId="26" xfId="35" applyFont="1" applyFill="1" applyBorder="1" applyAlignment="1">
      <alignment horizontal="center" vertical="center" wrapText="1"/>
    </xf>
    <xf numFmtId="49" fontId="8" fillId="6" borderId="40" xfId="35" applyNumberFormat="1" applyFont="1" applyFill="1" applyBorder="1" applyAlignment="1">
      <alignment horizontal="center" vertical="top"/>
    </xf>
    <xf numFmtId="0" fontId="4" fillId="0" borderId="0" xfId="0" applyFont="1"/>
    <xf numFmtId="0" fontId="8" fillId="6" borderId="40" xfId="35" applyFont="1" applyFill="1" applyBorder="1" applyAlignment="1">
      <alignment horizontal="center" vertical="center" readingOrder="1"/>
    </xf>
    <xf numFmtId="0" fontId="1" fillId="0" borderId="0" xfId="0" applyFont="1" applyAlignment="1">
      <alignment horizontal="right" vertical="center"/>
    </xf>
    <xf numFmtId="49" fontId="5" fillId="6" borderId="40" xfId="35" applyNumberFormat="1" applyFont="1" applyFill="1" applyBorder="1" applyAlignment="1">
      <alignment horizontal="center" vertical="top"/>
    </xf>
    <xf numFmtId="49" fontId="8" fillId="2" borderId="11" xfId="35" applyNumberFormat="1" applyFont="1" applyFill="1" applyBorder="1" applyAlignment="1">
      <alignment horizontal="center" vertical="top"/>
    </xf>
    <xf numFmtId="0" fontId="4" fillId="2" borderId="0" xfId="0" applyFont="1" applyFill="1"/>
    <xf numFmtId="0" fontId="8" fillId="2" borderId="11" xfId="35" applyFont="1" applyFill="1" applyBorder="1" applyAlignment="1">
      <alignment horizontal="center" vertical="center" readingOrder="1"/>
    </xf>
    <xf numFmtId="0" fontId="1" fillId="2" borderId="0" xfId="0" applyFont="1" applyFill="1" applyAlignment="1">
      <alignment horizontal="right" vertical="center"/>
    </xf>
    <xf numFmtId="49" fontId="5" fillId="2" borderId="11" xfId="35" applyNumberFormat="1" applyFont="1" applyFill="1" applyBorder="1" applyAlignment="1">
      <alignment horizontal="center" vertical="top"/>
    </xf>
    <xf numFmtId="49" fontId="8" fillId="6" borderId="11" xfId="35" applyNumberFormat="1" applyFont="1" applyFill="1" applyBorder="1" applyAlignment="1">
      <alignment horizontal="center" vertical="top"/>
    </xf>
    <xf numFmtId="0" fontId="8" fillId="6" borderId="11" xfId="35" applyFont="1" applyFill="1" applyBorder="1" applyAlignment="1">
      <alignment horizontal="center" vertical="center" readingOrder="1"/>
    </xf>
    <xf numFmtId="49" fontId="5" fillId="6" borderId="11" xfId="35" applyNumberFormat="1" applyFont="1" applyFill="1" applyBorder="1" applyAlignment="1">
      <alignment horizontal="center" vertical="top"/>
    </xf>
    <xf numFmtId="0" fontId="8" fillId="0" borderId="0" xfId="0" applyFont="1" applyAlignment="1">
      <alignment horizontal="center" vertical="center" wrapText="1"/>
    </xf>
    <xf numFmtId="0" fontId="5" fillId="0" borderId="0" xfId="0" applyFont="1" applyAlignment="1">
      <alignment horizontal="center" vertical="center" wrapText="1"/>
    </xf>
    <xf numFmtId="49" fontId="8" fillId="2" borderId="11" xfId="35" applyNumberFormat="1" applyFont="1" applyFill="1" applyBorder="1" applyAlignment="1">
      <alignment horizontal="center" vertical="center"/>
    </xf>
    <xf numFmtId="0" fontId="4" fillId="2" borderId="0" xfId="0" applyFont="1" applyFill="1" applyAlignment="1">
      <alignment vertical="center"/>
    </xf>
    <xf numFmtId="49" fontId="5" fillId="2" borderId="11" xfId="35" applyNumberFormat="1" applyFont="1" applyFill="1" applyBorder="1" applyAlignment="1">
      <alignment horizontal="center" vertical="top" readingOrder="2"/>
    </xf>
    <xf numFmtId="49" fontId="8" fillId="0" borderId="11" xfId="35" applyNumberFormat="1" applyFont="1" applyFill="1" applyBorder="1" applyAlignment="1">
      <alignment horizontal="center" vertical="center"/>
    </xf>
    <xf numFmtId="49" fontId="5" fillId="6" borderId="11" xfId="35" applyNumberFormat="1" applyFont="1" applyFill="1" applyBorder="1" applyAlignment="1">
      <alignment horizontal="center" vertical="top" readingOrder="2"/>
    </xf>
    <xf numFmtId="0" fontId="4" fillId="0" borderId="0" xfId="0" applyFont="1" applyFill="1" applyAlignment="1">
      <alignment vertical="center"/>
    </xf>
    <xf numFmtId="0" fontId="8" fillId="0" borderId="11" xfId="35" applyFont="1" applyFill="1" applyBorder="1" applyAlignment="1">
      <alignment horizontal="center" vertical="center" readingOrder="1"/>
    </xf>
    <xf numFmtId="0" fontId="1" fillId="0" borderId="0" xfId="0" applyFont="1" applyFill="1" applyAlignment="1">
      <alignment horizontal="right" vertical="center"/>
    </xf>
    <xf numFmtId="49" fontId="5" fillId="0" borderId="11" xfId="35" applyNumberFormat="1" applyFont="1" applyFill="1" applyBorder="1" applyAlignment="1">
      <alignment horizontal="center" vertical="top" readingOrder="2"/>
    </xf>
    <xf numFmtId="49" fontId="8" fillId="6" borderId="11" xfId="35" applyNumberFormat="1" applyFont="1" applyFill="1" applyBorder="1" applyAlignment="1">
      <alignment horizontal="center" vertical="center"/>
    </xf>
    <xf numFmtId="49" fontId="8" fillId="2" borderId="41" xfId="35" applyNumberFormat="1" applyFont="1" applyFill="1" applyBorder="1" applyAlignment="1">
      <alignment horizontal="center" vertical="center"/>
    </xf>
    <xf numFmtId="0" fontId="4" fillId="2" borderId="0" xfId="0" applyFont="1" applyFill="1" applyBorder="1" applyAlignment="1">
      <alignment vertical="center"/>
    </xf>
    <xf numFmtId="0" fontId="8" fillId="2" borderId="41" xfId="35" applyFont="1" applyFill="1" applyBorder="1" applyAlignment="1">
      <alignment horizontal="center" vertical="center" readingOrder="1"/>
    </xf>
    <xf numFmtId="0" fontId="1" fillId="2" borderId="0" xfId="0" applyFont="1" applyFill="1" applyBorder="1" applyAlignment="1">
      <alignment horizontal="right" vertical="center"/>
    </xf>
    <xf numFmtId="49" fontId="5" fillId="2" borderId="41" xfId="35" applyNumberFormat="1" applyFont="1" applyFill="1" applyBorder="1" applyAlignment="1">
      <alignment horizontal="center" vertical="top" readingOrder="2"/>
    </xf>
    <xf numFmtId="49" fontId="8" fillId="6" borderId="38" xfId="35" applyNumberFormat="1" applyFont="1" applyFill="1" applyBorder="1" applyAlignment="1">
      <alignment horizontal="center" vertical="center"/>
    </xf>
    <xf numFmtId="0" fontId="8" fillId="6" borderId="38" xfId="35" applyFont="1" applyFill="1" applyBorder="1" applyAlignment="1">
      <alignment horizontal="center" vertical="center" readingOrder="1"/>
    </xf>
    <xf numFmtId="49" fontId="5" fillId="6" borderId="38" xfId="35" applyNumberFormat="1" applyFont="1" applyFill="1" applyBorder="1" applyAlignment="1">
      <alignment horizontal="center" vertical="top" readingOrder="2"/>
    </xf>
    <xf numFmtId="49" fontId="8" fillId="6" borderId="41" xfId="35" applyNumberFormat="1" applyFont="1" applyFill="1" applyBorder="1" applyAlignment="1">
      <alignment horizontal="center" vertical="top"/>
    </xf>
    <xf numFmtId="0" fontId="9" fillId="0" borderId="17" xfId="0" applyFont="1" applyBorder="1" applyAlignment="1">
      <alignment wrapText="1"/>
    </xf>
    <xf numFmtId="0" fontId="8" fillId="6" borderId="41" xfId="35" applyFont="1" applyFill="1" applyBorder="1" applyAlignment="1">
      <alignment horizontal="center" vertical="center" wrapText="1" readingOrder="1"/>
    </xf>
    <xf numFmtId="0" fontId="8" fillId="0" borderId="17" xfId="0" applyFont="1" applyBorder="1" applyAlignment="1">
      <alignment wrapText="1"/>
    </xf>
    <xf numFmtId="49" fontId="5" fillId="6" borderId="41" xfId="35" applyNumberFormat="1" applyFont="1" applyFill="1" applyBorder="1" applyAlignment="1">
      <alignment horizontal="center" vertical="top" readingOrder="2"/>
    </xf>
    <xf numFmtId="0" fontId="17" fillId="0" borderId="0" xfId="35" applyFont="1" applyAlignment="1"/>
    <xf numFmtId="0" fontId="48" fillId="0" borderId="0" xfId="22" applyFont="1" applyAlignment="1">
      <alignment vertical="center" wrapText="1"/>
    </xf>
    <xf numFmtId="0" fontId="17" fillId="0" borderId="0" xfId="22" applyFont="1" applyAlignment="1">
      <alignment vertical="center" wrapText="1"/>
    </xf>
    <xf numFmtId="0" fontId="6" fillId="0" borderId="0" xfId="22" applyFont="1" applyAlignment="1">
      <alignment vertical="center" wrapText="1" readingOrder="1"/>
    </xf>
    <xf numFmtId="0" fontId="11" fillId="0" borderId="0" xfId="22" applyFont="1" applyAlignment="1">
      <alignment vertical="center" wrapText="1" readingOrder="1"/>
    </xf>
    <xf numFmtId="0" fontId="17" fillId="0" borderId="0" xfId="34" applyFont="1" applyAlignment="1">
      <alignment vertical="center" wrapText="1"/>
    </xf>
    <xf numFmtId="0" fontId="17" fillId="0" borderId="0" xfId="34" applyFont="1" applyAlignment="1">
      <alignment vertical="top" wrapText="1"/>
    </xf>
    <xf numFmtId="0" fontId="62" fillId="0" borderId="0" xfId="28" applyFont="1" applyAlignment="1">
      <alignment horizontal="left" vertical="center" wrapText="1" indent="11" readingOrder="2"/>
    </xf>
    <xf numFmtId="0" fontId="63" fillId="0" borderId="0" xfId="28" applyFont="1" applyAlignment="1">
      <alignment horizontal="left" vertical="center" wrapText="1" readingOrder="2"/>
    </xf>
    <xf numFmtId="0" fontId="63" fillId="0" borderId="0" xfId="28" applyFont="1" applyAlignment="1">
      <alignment horizontal="left" vertical="center" readingOrder="2"/>
    </xf>
    <xf numFmtId="0" fontId="57" fillId="0" borderId="0" xfId="22" applyFont="1" applyAlignment="1">
      <alignment horizontal="center" vertical="center" wrapText="1"/>
    </xf>
    <xf numFmtId="0" fontId="31" fillId="0" borderId="0" xfId="22" applyFont="1" applyAlignment="1">
      <alignment vertical="center" wrapText="1"/>
    </xf>
    <xf numFmtId="0" fontId="23" fillId="0" borderId="0" xfId="22" applyFont="1" applyAlignment="1">
      <alignment vertical="center" wrapText="1"/>
    </xf>
    <xf numFmtId="0" fontId="32" fillId="0" borderId="0" xfId="22" applyFont="1" applyAlignment="1">
      <alignment vertical="center" wrapText="1"/>
    </xf>
    <xf numFmtId="0" fontId="1" fillId="0" borderId="0" xfId="22" applyFont="1" applyAlignment="1">
      <alignment vertical="center" wrapText="1"/>
    </xf>
    <xf numFmtId="0" fontId="33" fillId="0" borderId="0" xfId="22" applyFont="1" applyAlignment="1">
      <alignment vertical="center" wrapText="1"/>
    </xf>
    <xf numFmtId="0" fontId="54" fillId="0" borderId="0" xfId="29" applyAlignment="1">
      <alignment vertical="center"/>
    </xf>
    <xf numFmtId="0" fontId="54" fillId="0" borderId="0" xfId="28" applyAlignment="1">
      <alignment vertical="center"/>
    </xf>
    <xf numFmtId="0" fontId="31" fillId="0" borderId="0" xfId="28" applyFont="1" applyAlignment="1">
      <alignment vertical="center"/>
    </xf>
    <xf numFmtId="0" fontId="1" fillId="0" borderId="0" xfId="28" applyFont="1" applyAlignment="1">
      <alignment vertical="center"/>
    </xf>
    <xf numFmtId="49" fontId="10" fillId="2" borderId="7" xfId="22" applyNumberFormat="1" applyFont="1" applyFill="1" applyBorder="1" applyAlignment="1">
      <alignment horizontal="center" vertical="top" wrapText="1"/>
    </xf>
    <xf numFmtId="0" fontId="12" fillId="2" borderId="19" xfId="28" applyFont="1" applyFill="1" applyBorder="1" applyAlignment="1">
      <alignment horizontal="right" vertical="center" wrapText="1"/>
    </xf>
    <xf numFmtId="165" fontId="1" fillId="4" borderId="51" xfId="0" applyNumberFormat="1" applyFont="1" applyFill="1" applyBorder="1" applyAlignment="1">
      <alignment horizontal="right" vertical="center"/>
    </xf>
    <xf numFmtId="0" fontId="89" fillId="0" borderId="0" xfId="58" applyFont="1" applyAlignment="1">
      <alignment vertical="center"/>
    </xf>
    <xf numFmtId="0" fontId="89" fillId="0" borderId="0" xfId="58" applyFont="1" applyAlignment="1">
      <alignment vertical="center" wrapText="1"/>
    </xf>
    <xf numFmtId="0" fontId="91" fillId="0" borderId="0" xfId="58" applyFont="1" applyAlignment="1">
      <alignment horizontal="center" vertical="center" wrapText="1"/>
    </xf>
    <xf numFmtId="0" fontId="89" fillId="0" borderId="0" xfId="58" applyFont="1" applyAlignment="1">
      <alignment horizontal="right" vertical="center" wrapText="1"/>
    </xf>
    <xf numFmtId="0" fontId="98" fillId="2" borderId="31" xfId="58" applyFont="1" applyFill="1" applyBorder="1" applyAlignment="1">
      <alignment horizontal="center" vertical="center" wrapText="1"/>
    </xf>
    <xf numFmtId="0" fontId="91" fillId="2" borderId="14" xfId="58" applyFont="1" applyFill="1" applyBorder="1" applyAlignment="1">
      <alignment horizontal="center" vertical="center" wrapText="1"/>
    </xf>
    <xf numFmtId="0" fontId="99" fillId="0" borderId="0" xfId="58" applyFont="1" applyAlignment="1">
      <alignment vertical="center" wrapText="1"/>
    </xf>
    <xf numFmtId="0" fontId="99" fillId="6" borderId="0" xfId="58" applyFont="1" applyFill="1" applyAlignment="1">
      <alignment vertical="center" wrapText="1"/>
    </xf>
    <xf numFmtId="0" fontId="89" fillId="6" borderId="0" xfId="58" applyFont="1" applyFill="1" applyAlignment="1">
      <alignment vertical="center" wrapText="1"/>
    </xf>
    <xf numFmtId="0" fontId="89" fillId="0" borderId="0" xfId="58" applyFont="1" applyFill="1" applyAlignment="1">
      <alignment vertical="center" wrapText="1"/>
    </xf>
    <xf numFmtId="49" fontId="95" fillId="0" borderId="24" xfId="58" applyNumberFormat="1" applyFont="1" applyFill="1" applyBorder="1" applyAlignment="1">
      <alignment vertical="center" wrapText="1"/>
    </xf>
    <xf numFmtId="0" fontId="89" fillId="0" borderId="0" xfId="0" applyFont="1" applyAlignment="1">
      <alignment vertical="center"/>
    </xf>
    <xf numFmtId="0" fontId="104" fillId="0" borderId="0" xfId="0" applyFont="1" applyAlignment="1">
      <alignment vertical="center"/>
    </xf>
    <xf numFmtId="49" fontId="98" fillId="2" borderId="10" xfId="0" applyNumberFormat="1" applyFont="1" applyFill="1" applyBorder="1" applyAlignment="1">
      <alignment horizontal="center" vertical="center"/>
    </xf>
    <xf numFmtId="49" fontId="95" fillId="2" borderId="14" xfId="0" applyNumberFormat="1" applyFont="1" applyFill="1" applyBorder="1" applyAlignment="1">
      <alignment horizontal="center" vertical="center"/>
    </xf>
    <xf numFmtId="49" fontId="91" fillId="2" borderId="14" xfId="0" applyNumberFormat="1" applyFont="1" applyFill="1" applyBorder="1" applyAlignment="1">
      <alignment horizontal="center" vertical="center"/>
    </xf>
    <xf numFmtId="0" fontId="104" fillId="0" borderId="0" xfId="0" applyFont="1" applyBorder="1" applyAlignment="1">
      <alignment vertical="center"/>
    </xf>
    <xf numFmtId="0" fontId="104" fillId="4" borderId="0" xfId="0" applyFont="1" applyFill="1" applyBorder="1" applyAlignment="1">
      <alignment vertical="center"/>
    </xf>
    <xf numFmtId="0" fontId="104" fillId="0" borderId="0" xfId="0" applyFont="1" applyFill="1" applyAlignment="1">
      <alignment vertical="center"/>
    </xf>
    <xf numFmtId="0" fontId="91" fillId="0" borderId="0" xfId="0" applyFont="1" applyAlignment="1">
      <alignment horizontal="center" vertical="center"/>
    </xf>
    <xf numFmtId="0" fontId="101" fillId="0" borderId="0" xfId="0" applyFont="1" applyAlignment="1">
      <alignment vertical="center"/>
    </xf>
    <xf numFmtId="0" fontId="105" fillId="0" borderId="0" xfId="0" applyFont="1" applyAlignment="1">
      <alignment vertical="center"/>
    </xf>
    <xf numFmtId="49" fontId="98" fillId="0" borderId="0" xfId="0" applyNumberFormat="1" applyFont="1" applyAlignment="1">
      <alignment horizontal="center" vertical="center"/>
    </xf>
    <xf numFmtId="49" fontId="98" fillId="0" borderId="0" xfId="0" applyNumberFormat="1" applyFont="1" applyAlignment="1">
      <alignment vertical="center"/>
    </xf>
    <xf numFmtId="0" fontId="97" fillId="0" borderId="0" xfId="0" applyFont="1" applyBorder="1" applyAlignment="1">
      <alignment horizontal="center" vertical="center"/>
    </xf>
    <xf numFmtId="49" fontId="97" fillId="0" borderId="0" xfId="0" applyNumberFormat="1" applyFont="1" applyAlignment="1">
      <alignment horizontal="right" vertical="center"/>
    </xf>
    <xf numFmtId="0" fontId="95" fillId="2" borderId="26" xfId="0" applyFont="1" applyFill="1" applyBorder="1" applyAlignment="1">
      <alignment horizontal="center" vertical="center" wrapText="1"/>
    </xf>
    <xf numFmtId="49" fontId="95" fillId="2" borderId="26" xfId="0" applyNumberFormat="1" applyFont="1" applyFill="1" applyBorder="1" applyAlignment="1">
      <alignment horizontal="center" vertical="center"/>
    </xf>
    <xf numFmtId="0" fontId="100" fillId="5" borderId="33" xfId="0" applyFont="1" applyFill="1" applyBorder="1" applyAlignment="1">
      <alignment horizontal="center" vertical="center" wrapText="1" readingOrder="2"/>
    </xf>
    <xf numFmtId="0" fontId="100" fillId="5" borderId="36" xfId="0" applyFont="1" applyFill="1" applyBorder="1" applyAlignment="1">
      <alignment horizontal="center" vertical="center" wrapText="1" readingOrder="2"/>
    </xf>
    <xf numFmtId="0" fontId="100" fillId="5" borderId="37" xfId="0" applyFont="1" applyFill="1" applyBorder="1" applyAlignment="1">
      <alignment horizontal="center" vertical="center" wrapText="1" readingOrder="2"/>
    </xf>
    <xf numFmtId="0" fontId="97" fillId="0" borderId="0" xfId="0" applyFont="1" applyAlignment="1">
      <alignment vertical="center"/>
    </xf>
    <xf numFmtId="0" fontId="5" fillId="0" borderId="0" xfId="0" applyFont="1" applyBorder="1" applyAlignment="1">
      <alignment vertical="center"/>
    </xf>
    <xf numFmtId="0" fontId="91" fillId="0" borderId="0" xfId="0" applyFont="1" applyAlignment="1">
      <alignment vertical="center"/>
    </xf>
    <xf numFmtId="49" fontId="106" fillId="2" borderId="26" xfId="0" applyNumberFormat="1" applyFont="1" applyFill="1" applyBorder="1" applyAlignment="1">
      <alignment horizontal="center" vertical="center" wrapText="1"/>
    </xf>
    <xf numFmtId="49" fontId="106" fillId="2" borderId="26" xfId="0" applyNumberFormat="1" applyFont="1" applyFill="1" applyBorder="1" applyAlignment="1">
      <alignment horizontal="center" vertical="center" wrapText="1" readingOrder="1"/>
    </xf>
    <xf numFmtId="49" fontId="98" fillId="2" borderId="26" xfId="0" applyNumberFormat="1" applyFont="1" applyFill="1" applyBorder="1" applyAlignment="1">
      <alignment horizontal="center" vertical="center" wrapText="1"/>
    </xf>
    <xf numFmtId="0" fontId="104" fillId="0" borderId="0" xfId="0" applyFont="1" applyAlignment="1">
      <alignment horizontal="center" vertical="center"/>
    </xf>
    <xf numFmtId="0" fontId="90" fillId="0" borderId="0" xfId="0" applyFont="1" applyAlignment="1">
      <alignment vertical="center" wrapText="1" readingOrder="1"/>
    </xf>
    <xf numFmtId="165" fontId="104" fillId="0" borderId="0" xfId="0" applyNumberFormat="1" applyFont="1" applyAlignment="1">
      <alignment horizontal="right" vertical="center"/>
    </xf>
    <xf numFmtId="49" fontId="98" fillId="2" borderId="10" xfId="0" applyNumberFormat="1" applyFont="1" applyFill="1" applyBorder="1" applyAlignment="1">
      <alignment horizontal="center" wrapText="1"/>
    </xf>
    <xf numFmtId="49" fontId="107" fillId="2" borderId="14" xfId="0" applyNumberFormat="1" applyFont="1" applyFill="1" applyBorder="1" applyAlignment="1">
      <alignment horizontal="center" vertical="top" wrapText="1"/>
    </xf>
    <xf numFmtId="49" fontId="106" fillId="2" borderId="14" xfId="0" applyNumberFormat="1" applyFont="1" applyFill="1" applyBorder="1" applyAlignment="1">
      <alignment horizontal="center" vertical="top" wrapText="1"/>
    </xf>
    <xf numFmtId="167" fontId="97" fillId="0" borderId="0" xfId="61" applyNumberFormat="1" applyFont="1" applyAlignment="1">
      <alignment vertical="center"/>
    </xf>
    <xf numFmtId="0" fontId="108" fillId="0" borderId="0" xfId="0" applyFont="1" applyAlignment="1">
      <alignment vertical="center"/>
    </xf>
    <xf numFmtId="49" fontId="97" fillId="0" borderId="0" xfId="62" applyNumberFormat="1" applyFont="1" applyAlignment="1">
      <alignment horizontal="right" vertical="center"/>
    </xf>
    <xf numFmtId="49" fontId="98" fillId="2" borderId="4" xfId="62" applyNumberFormat="1" applyFont="1" applyFill="1" applyBorder="1" applyAlignment="1">
      <alignment horizontal="center"/>
    </xf>
    <xf numFmtId="49" fontId="106" fillId="2" borderId="7" xfId="62" applyNumberFormat="1" applyFont="1" applyFill="1" applyBorder="1" applyAlignment="1">
      <alignment horizontal="center" vertical="top" wrapText="1"/>
    </xf>
    <xf numFmtId="0" fontId="109" fillId="0" borderId="0" xfId="0" applyFont="1" applyAlignment="1">
      <alignment vertical="center"/>
    </xf>
    <xf numFmtId="0" fontId="108" fillId="0" borderId="0" xfId="0" applyFont="1" applyAlignment="1">
      <alignment horizontal="center" vertical="center"/>
    </xf>
    <xf numFmtId="0" fontId="108" fillId="0" borderId="0" xfId="0" applyFont="1" applyAlignment="1">
      <alignment horizontal="left" vertical="center"/>
    </xf>
    <xf numFmtId="0" fontId="17" fillId="0" borderId="0" xfId="58" applyFont="1" applyAlignment="1">
      <alignment vertical="center" wrapText="1"/>
    </xf>
    <xf numFmtId="0" fontId="3" fillId="0" borderId="0" xfId="22" applyFont="1" applyAlignment="1">
      <alignment vertical="center"/>
    </xf>
    <xf numFmtId="165" fontId="1" fillId="4" borderId="1" xfId="22" applyNumberFormat="1" applyFont="1" applyFill="1" applyBorder="1" applyAlignment="1">
      <alignment horizontal="right" vertical="center"/>
    </xf>
    <xf numFmtId="0" fontId="18" fillId="0" borderId="0" xfId="22"/>
    <xf numFmtId="165" fontId="1" fillId="2" borderId="10" xfId="22" applyNumberFormat="1" applyFont="1" applyFill="1" applyBorder="1" applyAlignment="1">
      <alignment horizontal="right" vertical="center"/>
    </xf>
    <xf numFmtId="165" fontId="1" fillId="4" borderId="10" xfId="22" applyNumberFormat="1" applyFont="1" applyFill="1" applyBorder="1" applyAlignment="1">
      <alignment horizontal="right" vertical="center"/>
    </xf>
    <xf numFmtId="165" fontId="1" fillId="4" borderId="4" xfId="22" applyNumberFormat="1" applyFont="1" applyFill="1" applyBorder="1" applyAlignment="1">
      <alignment horizontal="right" vertical="center"/>
    </xf>
    <xf numFmtId="165" fontId="1" fillId="2" borderId="4" xfId="22" applyNumberFormat="1" applyFont="1" applyFill="1" applyBorder="1" applyAlignment="1">
      <alignment horizontal="right" vertical="center"/>
    </xf>
    <xf numFmtId="165" fontId="1" fillId="2" borderId="0" xfId="22" applyNumberFormat="1" applyFont="1" applyFill="1" applyBorder="1" applyAlignment="1">
      <alignment horizontal="right" vertical="center"/>
    </xf>
    <xf numFmtId="165" fontId="1" fillId="4" borderId="0" xfId="22" applyNumberFormat="1" applyFont="1" applyFill="1" applyBorder="1" applyAlignment="1">
      <alignment horizontal="right" vertical="center"/>
    </xf>
    <xf numFmtId="0" fontId="4" fillId="0" borderId="0" xfId="22" applyFont="1" applyAlignment="1">
      <alignment horizontal="right"/>
    </xf>
    <xf numFmtId="0" fontId="5" fillId="0" borderId="0" xfId="22" applyFont="1" applyAlignment="1">
      <alignment vertical="center"/>
    </xf>
    <xf numFmtId="0" fontId="18" fillId="0" borderId="0" xfId="22" applyAlignment="1">
      <alignment horizontal="center"/>
    </xf>
    <xf numFmtId="166" fontId="18" fillId="0" borderId="0" xfId="22" applyNumberFormat="1"/>
    <xf numFmtId="49" fontId="5" fillId="0" borderId="0" xfId="62" applyNumberFormat="1" applyFont="1" applyAlignment="1">
      <alignment horizontal="right" vertical="center"/>
    </xf>
    <xf numFmtId="0" fontId="62" fillId="0" borderId="0" xfId="28" applyFont="1" applyAlignment="1">
      <alignment horizontal="left" vertical="center" wrapText="1" indent="11" readingOrder="2"/>
    </xf>
    <xf numFmtId="165" fontId="1" fillId="2" borderId="32" xfId="22" applyNumberFormat="1" applyFont="1" applyFill="1" applyBorder="1" applyAlignment="1">
      <alignment horizontal="right" vertical="center"/>
    </xf>
    <xf numFmtId="164" fontId="1" fillId="2" borderId="32" xfId="1" applyFont="1" applyFill="1" applyBorder="1" applyAlignment="1">
      <alignment horizontal="right" vertical="center"/>
    </xf>
    <xf numFmtId="165" fontId="1" fillId="4" borderId="60" xfId="22" applyNumberFormat="1" applyFont="1" applyFill="1" applyBorder="1" applyAlignment="1">
      <alignment horizontal="right" vertical="center"/>
    </xf>
    <xf numFmtId="164" fontId="1" fillId="4" borderId="60" xfId="1" applyFont="1" applyFill="1" applyBorder="1" applyAlignment="1">
      <alignment horizontal="right" vertical="center"/>
    </xf>
    <xf numFmtId="49" fontId="9" fillId="2" borderId="38" xfId="28" applyNumberFormat="1" applyFont="1" applyFill="1" applyBorder="1" applyAlignment="1">
      <alignment horizontal="center" vertical="center" wrapText="1"/>
    </xf>
    <xf numFmtId="165" fontId="8" fillId="4" borderId="49" xfId="0" applyNumberFormat="1" applyFont="1" applyFill="1" applyBorder="1" applyAlignment="1">
      <alignment horizontal="right" vertical="center"/>
    </xf>
    <xf numFmtId="0" fontId="6" fillId="0" borderId="0" xfId="35" applyFont="1" applyAlignment="1">
      <alignment vertical="center" wrapText="1" readingOrder="1"/>
    </xf>
    <xf numFmtId="49" fontId="8" fillId="6" borderId="39" xfId="35" applyNumberFormat="1" applyFont="1" applyFill="1" applyBorder="1" applyAlignment="1">
      <alignment horizontal="center" vertical="center"/>
    </xf>
    <xf numFmtId="0" fontId="4" fillId="0" borderId="0" xfId="0" applyFont="1" applyBorder="1" applyAlignment="1">
      <alignment vertical="center"/>
    </xf>
    <xf numFmtId="0" fontId="8" fillId="6" borderId="39" xfId="35" applyFont="1" applyFill="1" applyBorder="1" applyAlignment="1">
      <alignment horizontal="center" vertical="center" readingOrder="1"/>
    </xf>
    <xf numFmtId="0" fontId="1" fillId="0" borderId="0" xfId="0" applyFont="1" applyBorder="1" applyAlignment="1">
      <alignment horizontal="right" vertical="center"/>
    </xf>
    <xf numFmtId="49" fontId="5" fillId="6" borderId="39" xfId="35" applyNumberFormat="1" applyFont="1" applyFill="1" applyBorder="1" applyAlignment="1">
      <alignment horizontal="center" vertical="top" readingOrder="2"/>
    </xf>
    <xf numFmtId="49" fontId="8" fillId="2" borderId="10" xfId="35" applyNumberFormat="1" applyFont="1" applyFill="1" applyBorder="1" applyAlignment="1">
      <alignment horizontal="center" vertical="center"/>
    </xf>
    <xf numFmtId="0" fontId="8" fillId="2" borderId="10" xfId="35" applyFont="1" applyFill="1" applyBorder="1" applyAlignment="1">
      <alignment horizontal="center" vertical="center" readingOrder="1"/>
    </xf>
    <xf numFmtId="49" fontId="5" fillId="2" borderId="10" xfId="35" applyNumberFormat="1" applyFont="1" applyFill="1" applyBorder="1" applyAlignment="1">
      <alignment horizontal="center" vertical="top" readingOrder="2"/>
    </xf>
    <xf numFmtId="0" fontId="8" fillId="0" borderId="0" xfId="0" applyFont="1" applyBorder="1" applyAlignment="1">
      <alignment horizontal="center" vertical="center" wrapText="1"/>
    </xf>
    <xf numFmtId="0" fontId="5" fillId="0" borderId="0" xfId="0" applyFont="1" applyBorder="1" applyAlignment="1">
      <alignment horizontal="center" wrapText="1"/>
    </xf>
    <xf numFmtId="0" fontId="6" fillId="0" borderId="0" xfId="28" applyFont="1" applyAlignment="1">
      <alignment vertical="center" wrapText="1" readingOrder="1"/>
    </xf>
    <xf numFmtId="0" fontId="90" fillId="0" borderId="0" xfId="0" applyFont="1" applyAlignment="1">
      <alignment vertical="center" readingOrder="1"/>
    </xf>
    <xf numFmtId="1" fontId="1" fillId="2" borderId="10" xfId="58" applyNumberFormat="1" applyFont="1" applyFill="1" applyBorder="1" applyAlignment="1">
      <alignment horizontal="right" vertical="center" wrapText="1" readingOrder="1"/>
    </xf>
    <xf numFmtId="1" fontId="1" fillId="6" borderId="10" xfId="58" applyNumberFormat="1" applyFont="1" applyFill="1" applyBorder="1" applyAlignment="1">
      <alignment horizontal="right" vertical="center" wrapText="1" readingOrder="1"/>
    </xf>
    <xf numFmtId="1" fontId="1" fillId="4" borderId="10" xfId="58" applyNumberFormat="1" applyFont="1" applyFill="1" applyBorder="1" applyAlignment="1">
      <alignment horizontal="right" vertical="center" wrapText="1" readingOrder="1"/>
    </xf>
    <xf numFmtId="0" fontId="4" fillId="4" borderId="9" xfId="0" applyFont="1" applyFill="1" applyBorder="1" applyAlignment="1">
      <alignment horizontal="left" vertical="center" wrapText="1" readingOrder="1"/>
    </xf>
    <xf numFmtId="49" fontId="4" fillId="4" borderId="8" xfId="0" applyNumberFormat="1" applyFont="1" applyFill="1" applyBorder="1" applyAlignment="1">
      <alignment horizontal="center" vertical="center" wrapText="1" readingOrder="1"/>
    </xf>
    <xf numFmtId="1" fontId="1" fillId="4" borderId="31" xfId="58" applyNumberFormat="1" applyFont="1" applyFill="1" applyBorder="1" applyAlignment="1">
      <alignment horizontal="right" vertical="center" wrapText="1" readingOrder="1"/>
    </xf>
    <xf numFmtId="0" fontId="22" fillId="3" borderId="53" xfId="0" applyFont="1" applyFill="1" applyBorder="1" applyAlignment="1">
      <alignment horizontal="left" vertical="center" wrapText="1" readingOrder="1"/>
    </xf>
    <xf numFmtId="0" fontId="22" fillId="3" borderId="52" xfId="0" applyFont="1" applyFill="1" applyBorder="1" applyAlignment="1">
      <alignment horizontal="center" vertical="center" wrapText="1" readingOrder="1"/>
    </xf>
    <xf numFmtId="165" fontId="98" fillId="4" borderId="49" xfId="0" applyNumberFormat="1" applyFont="1" applyFill="1" applyBorder="1" applyAlignment="1">
      <alignment horizontal="right" vertical="center"/>
    </xf>
    <xf numFmtId="1" fontId="1" fillId="2" borderId="14" xfId="58" applyNumberFormat="1" applyFont="1" applyFill="1" applyBorder="1" applyAlignment="1">
      <alignment horizontal="right" vertical="center" wrapText="1" readingOrder="1"/>
    </xf>
    <xf numFmtId="0" fontId="22" fillId="2" borderId="8" xfId="0" applyFont="1" applyFill="1" applyBorder="1" applyAlignment="1">
      <alignment horizontal="center" vertical="center" wrapText="1" readingOrder="1"/>
    </xf>
    <xf numFmtId="0" fontId="22" fillId="2" borderId="9" xfId="0" applyFont="1" applyFill="1" applyBorder="1" applyAlignment="1">
      <alignment horizontal="left" vertical="center" wrapText="1" readingOrder="1"/>
    </xf>
    <xf numFmtId="0" fontId="4" fillId="4" borderId="8" xfId="0" applyFont="1" applyFill="1" applyBorder="1" applyAlignment="1">
      <alignment horizontal="center" vertical="center" wrapText="1" readingOrder="1"/>
    </xf>
    <xf numFmtId="0" fontId="104" fillId="4" borderId="0" xfId="0" applyFont="1" applyFill="1" applyAlignment="1">
      <alignment vertical="center"/>
    </xf>
    <xf numFmtId="165" fontId="1" fillId="4" borderId="49" xfId="0" applyNumberFormat="1" applyFont="1" applyFill="1" applyBorder="1" applyAlignment="1">
      <alignment horizontal="right" vertical="center"/>
    </xf>
    <xf numFmtId="0" fontId="90" fillId="0" borderId="0" xfId="62" applyFont="1" applyAlignment="1">
      <alignment vertical="center" wrapText="1" readingOrder="1"/>
    </xf>
    <xf numFmtId="2" fontId="8" fillId="4" borderId="4" xfId="0" applyNumberFormat="1" applyFont="1" applyFill="1" applyBorder="1" applyAlignment="1">
      <alignment horizontal="right" vertical="center"/>
    </xf>
    <xf numFmtId="2" fontId="8" fillId="2" borderId="4" xfId="0" applyNumberFormat="1" applyFont="1" applyFill="1" applyBorder="1" applyAlignment="1">
      <alignment horizontal="right" vertical="center"/>
    </xf>
    <xf numFmtId="2" fontId="1" fillId="4" borderId="4" xfId="0" applyNumberFormat="1" applyFont="1" applyFill="1" applyBorder="1" applyAlignment="1">
      <alignment horizontal="right" vertical="center"/>
    </xf>
    <xf numFmtId="2" fontId="1" fillId="2" borderId="4" xfId="0" applyNumberFormat="1" applyFont="1" applyFill="1" applyBorder="1" applyAlignment="1">
      <alignment horizontal="right" vertical="center"/>
    </xf>
    <xf numFmtId="165" fontId="1" fillId="4" borderId="61" xfId="0" applyNumberFormat="1" applyFont="1" applyFill="1" applyBorder="1" applyAlignment="1">
      <alignment horizontal="right" vertical="center"/>
    </xf>
    <xf numFmtId="2" fontId="1" fillId="4" borderId="61" xfId="0" applyNumberFormat="1" applyFont="1" applyFill="1" applyBorder="1" applyAlignment="1">
      <alignment horizontal="right" vertical="center"/>
    </xf>
    <xf numFmtId="165" fontId="1" fillId="2" borderId="61" xfId="0" applyNumberFormat="1" applyFont="1" applyFill="1" applyBorder="1" applyAlignment="1">
      <alignment horizontal="right" vertical="center"/>
    </xf>
    <xf numFmtId="2" fontId="1" fillId="2" borderId="61" xfId="0" applyNumberFormat="1" applyFont="1" applyFill="1" applyBorder="1" applyAlignment="1">
      <alignment horizontal="right" vertical="center"/>
    </xf>
    <xf numFmtId="2" fontId="1" fillId="4" borderId="49" xfId="0" applyNumberFormat="1" applyFont="1" applyFill="1" applyBorder="1" applyAlignment="1">
      <alignment horizontal="right" vertical="center"/>
    </xf>
    <xf numFmtId="49" fontId="9" fillId="4" borderId="10" xfId="28" applyNumberFormat="1" applyFont="1" applyFill="1" applyBorder="1" applyAlignment="1">
      <alignment horizontal="center" vertical="center" wrapText="1"/>
    </xf>
    <xf numFmtId="0" fontId="9" fillId="4" borderId="8" xfId="0" applyFont="1" applyFill="1" applyBorder="1" applyAlignment="1">
      <alignment horizontal="left" vertical="center" wrapText="1" readingOrder="1"/>
    </xf>
    <xf numFmtId="49" fontId="22" fillId="2" borderId="10" xfId="28" applyNumberFormat="1" applyFont="1" applyFill="1" applyBorder="1" applyAlignment="1">
      <alignment horizontal="center" vertical="center" wrapText="1"/>
    </xf>
    <xf numFmtId="0" fontId="22" fillId="2" borderId="8" xfId="0" applyFont="1" applyFill="1" applyBorder="1" applyAlignment="1">
      <alignment horizontal="left" vertical="center" wrapText="1" readingOrder="1"/>
    </xf>
    <xf numFmtId="0" fontId="9" fillId="5" borderId="43" xfId="0" applyFont="1" applyFill="1" applyBorder="1" applyAlignment="1">
      <alignment horizontal="left" vertical="center" wrapText="1" readingOrder="1"/>
    </xf>
    <xf numFmtId="165" fontId="1" fillId="2" borderId="44" xfId="0" applyNumberFormat="1" applyFont="1" applyFill="1" applyBorder="1" applyAlignment="1">
      <alignment horizontal="right" vertical="center"/>
    </xf>
    <xf numFmtId="49" fontId="22" fillId="2" borderId="38" xfId="28" applyNumberFormat="1" applyFont="1" applyFill="1" applyBorder="1" applyAlignment="1">
      <alignment horizontal="center" vertical="center" wrapText="1"/>
    </xf>
    <xf numFmtId="0" fontId="22" fillId="2" borderId="43" xfId="0" applyFont="1" applyFill="1" applyBorder="1" applyAlignment="1">
      <alignment horizontal="left" vertical="center" wrapText="1" readingOrder="1"/>
    </xf>
    <xf numFmtId="49" fontId="4" fillId="0" borderId="62" xfId="28" applyNumberFormat="1" applyFont="1" applyFill="1" applyBorder="1" applyAlignment="1">
      <alignment horizontal="center" vertical="center" wrapText="1"/>
    </xf>
    <xf numFmtId="0" fontId="4" fillId="0" borderId="63" xfId="0" applyFont="1" applyBorder="1" applyAlignment="1">
      <alignment horizontal="left" vertical="center" wrapText="1" readingOrder="1"/>
    </xf>
    <xf numFmtId="165" fontId="1" fillId="4" borderId="64" xfId="0" applyNumberFormat="1" applyFont="1" applyFill="1" applyBorder="1" applyAlignment="1">
      <alignment horizontal="right" vertical="center"/>
    </xf>
    <xf numFmtId="49" fontId="9" fillId="4" borderId="62" xfId="28" applyNumberFormat="1" applyFont="1" applyFill="1" applyBorder="1" applyAlignment="1">
      <alignment horizontal="center" vertical="center" wrapText="1"/>
    </xf>
    <xf numFmtId="0" fontId="9" fillId="4" borderId="63" xfId="0" applyFont="1" applyFill="1" applyBorder="1" applyAlignment="1">
      <alignment horizontal="left" vertical="center" wrapText="1" readingOrder="1"/>
    </xf>
    <xf numFmtId="164" fontId="8" fillId="2" borderId="45" xfId="1" applyFont="1" applyFill="1" applyBorder="1" applyAlignment="1">
      <alignment horizontal="right" vertical="center"/>
    </xf>
    <xf numFmtId="0" fontId="8" fillId="4" borderId="67" xfId="28" applyFont="1" applyFill="1" applyBorder="1" applyAlignment="1">
      <alignment horizontal="center" vertical="center" wrapText="1"/>
    </xf>
    <xf numFmtId="0" fontId="8" fillId="3" borderId="68" xfId="0" applyFont="1" applyFill="1" applyBorder="1" applyAlignment="1">
      <alignment horizontal="left" vertical="center" wrapText="1" readingOrder="1"/>
    </xf>
    <xf numFmtId="165" fontId="1" fillId="4" borderId="69" xfId="0" applyNumberFormat="1" applyFont="1" applyFill="1" applyBorder="1" applyAlignment="1">
      <alignment horizontal="right" vertical="center"/>
    </xf>
    <xf numFmtId="164" fontId="1" fillId="4" borderId="69" xfId="1" applyFont="1" applyFill="1" applyBorder="1" applyAlignment="1">
      <alignment horizontal="right" vertical="center"/>
    </xf>
    <xf numFmtId="49" fontId="9" fillId="2" borderId="72" xfId="28" applyNumberFormat="1" applyFont="1" applyFill="1" applyBorder="1" applyAlignment="1">
      <alignment horizontal="center" vertical="center" wrapText="1"/>
    </xf>
    <xf numFmtId="0" fontId="9" fillId="5" borderId="73" xfId="0" applyFont="1" applyFill="1" applyBorder="1" applyAlignment="1">
      <alignment horizontal="left" vertical="center" wrapText="1" readingOrder="1"/>
    </xf>
    <xf numFmtId="165" fontId="1" fillId="2" borderId="74" xfId="0" applyNumberFormat="1" applyFont="1" applyFill="1" applyBorder="1" applyAlignment="1">
      <alignment horizontal="right" vertical="center"/>
    </xf>
    <xf numFmtId="164" fontId="1" fillId="2" borderId="74" xfId="1" applyFont="1" applyFill="1" applyBorder="1" applyAlignment="1">
      <alignment horizontal="right" vertical="center"/>
    </xf>
    <xf numFmtId="49" fontId="4" fillId="0" borderId="72" xfId="28" applyNumberFormat="1" applyFont="1" applyFill="1" applyBorder="1" applyAlignment="1">
      <alignment horizontal="center" vertical="center" wrapText="1"/>
    </xf>
    <xf numFmtId="0" fontId="4" fillId="0" borderId="73" xfId="0" applyFont="1" applyBorder="1" applyAlignment="1">
      <alignment horizontal="left" vertical="center" wrapText="1" readingOrder="1"/>
    </xf>
    <xf numFmtId="165" fontId="1" fillId="4" borderId="74" xfId="0" applyNumberFormat="1" applyFont="1" applyFill="1" applyBorder="1" applyAlignment="1">
      <alignment horizontal="right" vertical="center"/>
    </xf>
    <xf numFmtId="164" fontId="1" fillId="4" borderId="74" xfId="1" applyFont="1" applyFill="1" applyBorder="1" applyAlignment="1">
      <alignment horizontal="right" vertical="center"/>
    </xf>
    <xf numFmtId="49" fontId="4" fillId="2" borderId="72" xfId="28" applyNumberFormat="1" applyFont="1" applyFill="1" applyBorder="1" applyAlignment="1">
      <alignment horizontal="center" vertical="center" wrapText="1"/>
    </xf>
    <xf numFmtId="0" fontId="4" fillId="5" borderId="73" xfId="0" applyFont="1" applyFill="1" applyBorder="1" applyAlignment="1">
      <alignment horizontal="left" vertical="center" wrapText="1" readingOrder="1"/>
    </xf>
    <xf numFmtId="49" fontId="9" fillId="4" borderId="72" xfId="28" applyNumberFormat="1" applyFont="1" applyFill="1" applyBorder="1" applyAlignment="1">
      <alignment horizontal="center" vertical="center" wrapText="1"/>
    </xf>
    <xf numFmtId="0" fontId="9" fillId="4" borderId="73" xfId="0" applyFont="1" applyFill="1" applyBorder="1" applyAlignment="1">
      <alignment horizontal="left" vertical="center" wrapText="1" readingOrder="1"/>
    </xf>
    <xf numFmtId="49" fontId="22" fillId="0" borderId="72" xfId="28" applyNumberFormat="1" applyFont="1" applyFill="1" applyBorder="1" applyAlignment="1">
      <alignment horizontal="center" vertical="center" wrapText="1"/>
    </xf>
    <xf numFmtId="0" fontId="22" fillId="0" borderId="73" xfId="0" applyFont="1" applyBorder="1" applyAlignment="1">
      <alignment horizontal="left" vertical="center" wrapText="1" readingOrder="1"/>
    </xf>
    <xf numFmtId="49" fontId="22" fillId="2" borderId="72" xfId="28" applyNumberFormat="1" applyFont="1" applyFill="1" applyBorder="1" applyAlignment="1">
      <alignment horizontal="center" vertical="center" wrapText="1"/>
    </xf>
    <xf numFmtId="0" fontId="22" fillId="2" borderId="73" xfId="0" applyFont="1" applyFill="1" applyBorder="1" applyAlignment="1">
      <alignment horizontal="left" vertical="center" wrapText="1" readingOrder="1"/>
    </xf>
    <xf numFmtId="165" fontId="1" fillId="2" borderId="77" xfId="0" applyNumberFormat="1" applyFont="1" applyFill="1" applyBorder="1" applyAlignment="1">
      <alignment horizontal="right" vertical="center"/>
    </xf>
    <xf numFmtId="164" fontId="1" fillId="4" borderId="64" xfId="1" applyFont="1" applyFill="1" applyBorder="1" applyAlignment="1">
      <alignment horizontal="right" vertical="center"/>
    </xf>
    <xf numFmtId="165" fontId="1" fillId="2" borderId="80" xfId="0" applyNumberFormat="1" applyFont="1" applyFill="1" applyBorder="1" applyAlignment="1">
      <alignment horizontal="right" vertical="center"/>
    </xf>
    <xf numFmtId="164" fontId="1" fillId="2" borderId="80" xfId="1" applyFont="1" applyFill="1" applyBorder="1" applyAlignment="1">
      <alignment horizontal="right" vertical="center"/>
    </xf>
    <xf numFmtId="0" fontId="8" fillId="4" borderId="83" xfId="28" applyFont="1" applyFill="1" applyBorder="1" applyAlignment="1">
      <alignment horizontal="center" vertical="center" wrapText="1"/>
    </xf>
    <xf numFmtId="0" fontId="8" fillId="3" borderId="84" xfId="0" applyFont="1" applyFill="1" applyBorder="1" applyAlignment="1">
      <alignment horizontal="left" vertical="center" wrapText="1" readingOrder="1"/>
    </xf>
    <xf numFmtId="165" fontId="8" fillId="4" borderId="85" xfId="0" applyNumberFormat="1" applyFont="1" applyFill="1" applyBorder="1" applyAlignment="1">
      <alignment horizontal="right" vertical="center"/>
    </xf>
    <xf numFmtId="165" fontId="1" fillId="4" borderId="85" xfId="0" applyNumberFormat="1" applyFont="1" applyFill="1" applyBorder="1" applyAlignment="1">
      <alignment horizontal="right" vertical="center"/>
    </xf>
    <xf numFmtId="165" fontId="8" fillId="2" borderId="74" xfId="0" applyNumberFormat="1" applyFont="1" applyFill="1" applyBorder="1" applyAlignment="1">
      <alignment horizontal="right" vertical="center"/>
    </xf>
    <xf numFmtId="165" fontId="8" fillId="4" borderId="74" xfId="0" applyNumberFormat="1" applyFont="1" applyFill="1" applyBorder="1" applyAlignment="1">
      <alignment horizontal="right" vertical="center"/>
    </xf>
    <xf numFmtId="0" fontId="8" fillId="4" borderId="72" xfId="28" applyFont="1" applyFill="1" applyBorder="1" applyAlignment="1">
      <alignment horizontal="center" vertical="center" wrapText="1"/>
    </xf>
    <xf numFmtId="0" fontId="22" fillId="4" borderId="73" xfId="0" applyFont="1" applyFill="1" applyBorder="1" applyAlignment="1">
      <alignment horizontal="left" vertical="center" wrapText="1" readingOrder="1"/>
    </xf>
    <xf numFmtId="49" fontId="4" fillId="2" borderId="88" xfId="28" applyNumberFormat="1" applyFont="1" applyFill="1" applyBorder="1" applyAlignment="1">
      <alignment horizontal="center" vertical="center" wrapText="1"/>
    </xf>
    <xf numFmtId="0" fontId="4" fillId="5" borderId="89" xfId="0" applyFont="1" applyFill="1" applyBorder="1" applyAlignment="1">
      <alignment horizontal="left" vertical="center" wrapText="1" readingOrder="1"/>
    </xf>
    <xf numFmtId="165" fontId="8" fillId="4" borderId="80" xfId="0" applyNumberFormat="1" applyFont="1" applyFill="1" applyBorder="1" applyAlignment="1">
      <alignment horizontal="right" vertical="center"/>
    </xf>
    <xf numFmtId="49" fontId="4" fillId="0" borderId="93" xfId="28" applyNumberFormat="1" applyFont="1" applyFill="1" applyBorder="1" applyAlignment="1">
      <alignment horizontal="center" vertical="center" wrapText="1"/>
    </xf>
    <xf numFmtId="0" fontId="4" fillId="0" borderId="94" xfId="0" applyFont="1" applyBorder="1" applyAlignment="1">
      <alignment horizontal="left" vertical="center" wrapText="1" readingOrder="1"/>
    </xf>
    <xf numFmtId="165" fontId="8" fillId="4" borderId="95" xfId="0" applyNumberFormat="1" applyFont="1" applyFill="1" applyBorder="1" applyAlignment="1">
      <alignment horizontal="right" vertical="center"/>
    </xf>
    <xf numFmtId="165" fontId="1" fillId="4" borderId="95" xfId="0" applyNumberFormat="1" applyFont="1" applyFill="1" applyBorder="1" applyAlignment="1">
      <alignment horizontal="right" vertical="center"/>
    </xf>
    <xf numFmtId="49" fontId="4" fillId="2" borderId="92" xfId="28" applyNumberFormat="1" applyFont="1" applyFill="1" applyBorder="1" applyAlignment="1">
      <alignment horizontal="center" vertical="center" wrapText="1"/>
    </xf>
    <xf numFmtId="165" fontId="1" fillId="2" borderId="98" xfId="0" applyNumberFormat="1" applyFont="1" applyFill="1" applyBorder="1" applyAlignment="1">
      <alignment horizontal="right" vertical="center"/>
    </xf>
    <xf numFmtId="165" fontId="8" fillId="6" borderId="11" xfId="0" applyNumberFormat="1" applyFont="1" applyFill="1" applyBorder="1" applyAlignment="1">
      <alignment horizontal="right" vertical="center"/>
    </xf>
    <xf numFmtId="165" fontId="8" fillId="2" borderId="11" xfId="0" applyNumberFormat="1" applyFont="1" applyFill="1" applyBorder="1" applyAlignment="1">
      <alignment horizontal="right" vertical="center"/>
    </xf>
    <xf numFmtId="165" fontId="8" fillId="2" borderId="41" xfId="0" applyNumberFormat="1" applyFont="1" applyFill="1" applyBorder="1" applyAlignment="1">
      <alignment horizontal="right" vertical="center"/>
    </xf>
    <xf numFmtId="165" fontId="1" fillId="6" borderId="38" xfId="0" applyNumberFormat="1" applyFont="1" applyFill="1" applyBorder="1" applyAlignment="1">
      <alignment horizontal="right" vertical="center"/>
    </xf>
    <xf numFmtId="165" fontId="1" fillId="6" borderId="11" xfId="0" applyNumberFormat="1" applyFont="1" applyFill="1" applyBorder="1" applyAlignment="1">
      <alignment horizontal="right" vertical="center"/>
    </xf>
    <xf numFmtId="165" fontId="1" fillId="2" borderId="11" xfId="0" applyNumberFormat="1" applyFont="1" applyFill="1" applyBorder="1" applyAlignment="1">
      <alignment horizontal="right" vertical="center"/>
    </xf>
    <xf numFmtId="165" fontId="8" fillId="6" borderId="41" xfId="0" applyNumberFormat="1" applyFont="1" applyFill="1" applyBorder="1" applyAlignment="1">
      <alignment horizontal="right" vertical="center"/>
    </xf>
    <xf numFmtId="165" fontId="8" fillId="4" borderId="99" xfId="0" applyNumberFormat="1" applyFont="1" applyFill="1" applyBorder="1" applyAlignment="1">
      <alignment horizontal="right" vertical="center"/>
    </xf>
    <xf numFmtId="165" fontId="1" fillId="4" borderId="99" xfId="0" applyNumberFormat="1" applyFont="1" applyFill="1" applyBorder="1" applyAlignment="1">
      <alignment horizontal="right" vertical="center"/>
    </xf>
    <xf numFmtId="165" fontId="8" fillId="2" borderId="100" xfId="0" applyNumberFormat="1" applyFont="1" applyFill="1" applyBorder="1" applyAlignment="1">
      <alignment horizontal="right" vertical="center"/>
    </xf>
    <xf numFmtId="165" fontId="1" fillId="2" borderId="100" xfId="0" applyNumberFormat="1" applyFont="1" applyFill="1" applyBorder="1" applyAlignment="1">
      <alignment horizontal="right" vertical="center"/>
    </xf>
    <xf numFmtId="165" fontId="8" fillId="4" borderId="100" xfId="0" applyNumberFormat="1" applyFont="1" applyFill="1" applyBorder="1" applyAlignment="1">
      <alignment horizontal="right" vertical="center"/>
    </xf>
    <xf numFmtId="165" fontId="1" fillId="4" borderId="100" xfId="0" applyNumberFormat="1" applyFont="1" applyFill="1" applyBorder="1" applyAlignment="1">
      <alignment horizontal="right" vertical="center"/>
    </xf>
    <xf numFmtId="165" fontId="8" fillId="4" borderId="101" xfId="0" applyNumberFormat="1" applyFont="1" applyFill="1" applyBorder="1" applyAlignment="1">
      <alignment horizontal="right" vertical="center"/>
    </xf>
    <xf numFmtId="49" fontId="9" fillId="4" borderId="93" xfId="28" applyNumberFormat="1" applyFont="1" applyFill="1" applyBorder="1" applyAlignment="1">
      <alignment horizontal="center" vertical="center" wrapText="1"/>
    </xf>
    <xf numFmtId="0" fontId="9" fillId="4" borderId="94" xfId="0" applyFont="1" applyFill="1" applyBorder="1" applyAlignment="1">
      <alignment horizontal="left" vertical="center" wrapText="1" readingOrder="1"/>
    </xf>
    <xf numFmtId="49" fontId="9" fillId="2" borderId="102" xfId="28" applyNumberFormat="1" applyFont="1" applyFill="1" applyBorder="1" applyAlignment="1">
      <alignment horizontal="center" vertical="center" wrapText="1"/>
    </xf>
    <xf numFmtId="0" fontId="9" fillId="5" borderId="103" xfId="0" applyFont="1" applyFill="1" applyBorder="1" applyAlignment="1">
      <alignment horizontal="left" vertical="center" wrapText="1" readingOrder="1"/>
    </xf>
    <xf numFmtId="49" fontId="4" fillId="0" borderId="102" xfId="28" applyNumberFormat="1" applyFont="1" applyFill="1" applyBorder="1" applyAlignment="1">
      <alignment horizontal="center" vertical="center" wrapText="1"/>
    </xf>
    <xf numFmtId="0" fontId="4" fillId="0" borderId="103" xfId="0" applyFont="1" applyBorder="1" applyAlignment="1">
      <alignment horizontal="left" vertical="center" wrapText="1" readingOrder="1"/>
    </xf>
    <xf numFmtId="49" fontId="4" fillId="2" borderId="106" xfId="28" applyNumberFormat="1" applyFont="1" applyFill="1" applyBorder="1" applyAlignment="1">
      <alignment horizontal="center" vertical="center" wrapText="1"/>
    </xf>
    <xf numFmtId="0" fontId="4" fillId="5" borderId="107" xfId="0" applyFont="1" applyFill="1" applyBorder="1" applyAlignment="1">
      <alignment horizontal="left" vertical="center" wrapText="1" readingOrder="1"/>
    </xf>
    <xf numFmtId="165" fontId="8" fillId="2" borderId="108" xfId="0" applyNumberFormat="1" applyFont="1" applyFill="1" applyBorder="1" applyAlignment="1">
      <alignment horizontal="right" vertical="center"/>
    </xf>
    <xf numFmtId="165" fontId="1" fillId="2" borderId="108" xfId="0" applyNumberFormat="1" applyFont="1" applyFill="1" applyBorder="1" applyAlignment="1">
      <alignment horizontal="right" vertical="center"/>
    </xf>
    <xf numFmtId="49" fontId="9" fillId="2" borderId="92" xfId="28" applyNumberFormat="1" applyFont="1" applyFill="1" applyBorder="1" applyAlignment="1">
      <alignment horizontal="center" vertical="center" wrapText="1"/>
    </xf>
    <xf numFmtId="49" fontId="4" fillId="2" borderId="102" xfId="28" applyNumberFormat="1" applyFont="1" applyFill="1" applyBorder="1" applyAlignment="1">
      <alignment horizontal="center" vertical="center" wrapText="1"/>
    </xf>
    <xf numFmtId="0" fontId="4" fillId="5" borderId="103" xfId="0" applyFont="1" applyFill="1" applyBorder="1" applyAlignment="1">
      <alignment horizontal="left" vertical="center" wrapText="1" readingOrder="1"/>
    </xf>
    <xf numFmtId="165" fontId="1" fillId="4" borderId="111" xfId="22" applyNumberFormat="1" applyFont="1" applyFill="1" applyBorder="1" applyAlignment="1">
      <alignment horizontal="right" vertical="center"/>
    </xf>
    <xf numFmtId="165" fontId="1" fillId="4" borderId="112" xfId="22" applyNumberFormat="1" applyFont="1" applyFill="1" applyBorder="1" applyAlignment="1">
      <alignment horizontal="right" vertical="center"/>
    </xf>
    <xf numFmtId="164" fontId="1" fillId="4" borderId="112" xfId="1" applyFont="1" applyFill="1" applyBorder="1" applyAlignment="1">
      <alignment horizontal="right" vertical="center"/>
    </xf>
    <xf numFmtId="49" fontId="9" fillId="2" borderId="106" xfId="28" applyNumberFormat="1" applyFont="1" applyFill="1" applyBorder="1" applyAlignment="1">
      <alignment horizontal="center" vertical="center" wrapText="1"/>
    </xf>
    <xf numFmtId="0" fontId="9" fillId="5" borderId="107" xfId="0" applyFont="1" applyFill="1" applyBorder="1" applyAlignment="1">
      <alignment horizontal="left" vertical="center" wrapText="1" readingOrder="1"/>
    </xf>
    <xf numFmtId="165" fontId="1" fillId="4" borderId="102" xfId="22" applyNumberFormat="1" applyFont="1" applyFill="1" applyBorder="1" applyAlignment="1">
      <alignment horizontal="right" vertical="center"/>
    </xf>
    <xf numFmtId="164" fontId="1" fillId="4" borderId="102" xfId="1" applyFont="1" applyFill="1" applyBorder="1" applyAlignment="1">
      <alignment horizontal="right" vertical="center"/>
    </xf>
    <xf numFmtId="165" fontId="1" fillId="2" borderId="92" xfId="22" applyNumberFormat="1" applyFont="1" applyFill="1" applyBorder="1" applyAlignment="1">
      <alignment horizontal="right" vertical="center"/>
    </xf>
    <xf numFmtId="164" fontId="1" fillId="2" borderId="92" xfId="1" applyFont="1" applyFill="1" applyBorder="1" applyAlignment="1">
      <alignment horizontal="right" vertical="center"/>
    </xf>
    <xf numFmtId="0" fontId="53" fillId="4" borderId="0" xfId="22" applyFont="1" applyFill="1" applyAlignment="1">
      <alignment vertical="center" wrapText="1"/>
    </xf>
    <xf numFmtId="0" fontId="9" fillId="5" borderId="0" xfId="0" applyFont="1" applyFill="1" applyBorder="1" applyAlignment="1">
      <alignment horizontal="left" vertical="center" wrapText="1" readingOrder="1"/>
    </xf>
    <xf numFmtId="165" fontId="8" fillId="2" borderId="0" xfId="0" applyNumberFormat="1" applyFont="1" applyFill="1" applyBorder="1" applyAlignment="1">
      <alignment horizontal="right" vertical="center"/>
    </xf>
    <xf numFmtId="165" fontId="1" fillId="2" borderId="0" xfId="0" applyNumberFormat="1" applyFont="1" applyFill="1" applyBorder="1" applyAlignment="1">
      <alignment horizontal="right" vertical="center"/>
    </xf>
    <xf numFmtId="49" fontId="9" fillId="2" borderId="113" xfId="28" applyNumberFormat="1" applyFont="1" applyFill="1" applyBorder="1" applyAlignment="1">
      <alignment horizontal="center" vertical="center" wrapText="1"/>
    </xf>
    <xf numFmtId="1" fontId="1" fillId="4" borderId="23" xfId="58" applyNumberFormat="1" applyFont="1" applyFill="1" applyBorder="1" applyAlignment="1">
      <alignment horizontal="right" vertical="center" wrapText="1" readingOrder="1"/>
    </xf>
    <xf numFmtId="1" fontId="1" fillId="2" borderId="19" xfId="58" applyNumberFormat="1" applyFont="1" applyFill="1" applyBorder="1" applyAlignment="1">
      <alignment horizontal="right" vertical="center" wrapText="1" readingOrder="1"/>
    </xf>
    <xf numFmtId="1" fontId="1" fillId="6" borderId="19" xfId="58" applyNumberFormat="1" applyFont="1" applyFill="1" applyBorder="1" applyAlignment="1">
      <alignment horizontal="right" vertical="center" wrapText="1" readingOrder="1"/>
    </xf>
    <xf numFmtId="1" fontId="1" fillId="4" borderId="19" xfId="58" applyNumberFormat="1" applyFont="1" applyFill="1" applyBorder="1" applyAlignment="1">
      <alignment horizontal="right" vertical="center" wrapText="1" readingOrder="1"/>
    </xf>
    <xf numFmtId="0" fontId="91" fillId="2" borderId="10" xfId="58" applyFont="1" applyFill="1" applyBorder="1" applyAlignment="1">
      <alignment horizontal="center" vertical="center" wrapText="1"/>
    </xf>
    <xf numFmtId="1" fontId="8" fillId="4" borderId="0" xfId="58" applyNumberFormat="1" applyFont="1" applyFill="1" applyBorder="1" applyAlignment="1">
      <alignment horizontal="right" vertical="center" wrapText="1" readingOrder="1"/>
    </xf>
    <xf numFmtId="1" fontId="8" fillId="4" borderId="15" xfId="58" applyNumberFormat="1" applyFont="1" applyFill="1" applyBorder="1" applyAlignment="1">
      <alignment horizontal="right" vertical="center" wrapText="1" readingOrder="1"/>
    </xf>
    <xf numFmtId="0" fontId="22" fillId="3" borderId="15" xfId="0" applyFont="1" applyFill="1" applyBorder="1" applyAlignment="1">
      <alignment horizontal="left" vertical="center" wrapText="1" readingOrder="1"/>
    </xf>
    <xf numFmtId="0" fontId="9" fillId="0" borderId="0" xfId="0" applyFont="1" applyBorder="1" applyAlignment="1">
      <alignment horizontal="left" vertical="center" wrapText="1" readingOrder="1"/>
    </xf>
    <xf numFmtId="0" fontId="4" fillId="5" borderId="0" xfId="0" applyFont="1" applyFill="1" applyBorder="1" applyAlignment="1">
      <alignment horizontal="left" vertical="center" wrapText="1" readingOrder="1"/>
    </xf>
    <xf numFmtId="0" fontId="22" fillId="3" borderId="0" xfId="0" applyFont="1" applyFill="1" applyBorder="1" applyAlignment="1">
      <alignment horizontal="left" vertical="center" wrapText="1" readingOrder="1"/>
    </xf>
    <xf numFmtId="0" fontId="4" fillId="0" borderId="0" xfId="0" applyFont="1" applyBorder="1" applyAlignment="1">
      <alignment horizontal="left" vertical="center" wrapText="1" readingOrder="1"/>
    </xf>
    <xf numFmtId="0" fontId="9" fillId="5" borderId="17" xfId="0" applyFont="1" applyFill="1" applyBorder="1" applyAlignment="1">
      <alignment horizontal="left" vertical="center" wrapText="1" readingOrder="1"/>
    </xf>
    <xf numFmtId="0" fontId="4" fillId="4" borderId="0" xfId="0" applyFont="1" applyFill="1" applyBorder="1" applyAlignment="1">
      <alignment horizontal="left" vertical="center" wrapText="1" readingOrder="1"/>
    </xf>
    <xf numFmtId="0" fontId="9" fillId="2" borderId="0" xfId="0" applyFont="1" applyFill="1" applyBorder="1" applyAlignment="1">
      <alignment horizontal="left" vertical="center" wrapText="1" readingOrder="1"/>
    </xf>
    <xf numFmtId="165" fontId="1" fillId="0" borderId="4" xfId="0" applyNumberFormat="1" applyFont="1" applyFill="1" applyBorder="1" applyAlignment="1">
      <alignment horizontal="right" vertical="center"/>
    </xf>
    <xf numFmtId="165" fontId="8" fillId="4" borderId="114" xfId="0" applyNumberFormat="1" applyFont="1" applyFill="1" applyBorder="1" applyAlignment="1">
      <alignment horizontal="right" vertical="center"/>
    </xf>
    <xf numFmtId="165" fontId="1" fillId="4" borderId="115" xfId="0" applyNumberFormat="1" applyFont="1" applyFill="1" applyBorder="1" applyAlignment="1">
      <alignment horizontal="right" vertical="center"/>
    </xf>
    <xf numFmtId="165" fontId="1" fillId="2" borderId="116" xfId="0" applyNumberFormat="1" applyFont="1" applyFill="1" applyBorder="1" applyAlignment="1">
      <alignment horizontal="right" vertical="center"/>
    </xf>
    <xf numFmtId="165" fontId="1" fillId="4" borderId="116" xfId="0" applyNumberFormat="1" applyFont="1" applyFill="1" applyBorder="1" applyAlignment="1">
      <alignment horizontal="right" vertical="center"/>
    </xf>
    <xf numFmtId="165" fontId="1" fillId="2" borderId="117" xfId="0" applyNumberFormat="1" applyFont="1" applyFill="1" applyBorder="1" applyAlignment="1">
      <alignment horizontal="right" vertical="center"/>
    </xf>
    <xf numFmtId="165" fontId="1" fillId="4" borderId="16" xfId="0" applyNumberFormat="1" applyFont="1" applyFill="1" applyBorder="1" applyAlignment="1">
      <alignment horizontal="right" vertical="center"/>
    </xf>
    <xf numFmtId="165" fontId="1" fillId="4" borderId="118" xfId="0" applyNumberFormat="1" applyFont="1" applyFill="1" applyBorder="1" applyAlignment="1">
      <alignment horizontal="right" vertical="center"/>
    </xf>
    <xf numFmtId="165" fontId="1" fillId="2" borderId="119" xfId="0" applyNumberFormat="1" applyFont="1" applyFill="1" applyBorder="1" applyAlignment="1">
      <alignment horizontal="right" vertical="center"/>
    </xf>
    <xf numFmtId="165" fontId="1" fillId="4" borderId="120" xfId="0" applyNumberFormat="1" applyFont="1" applyFill="1" applyBorder="1" applyAlignment="1">
      <alignment horizontal="right" vertical="center"/>
    </xf>
    <xf numFmtId="165" fontId="1" fillId="2" borderId="121" xfId="0" applyNumberFormat="1" applyFont="1" applyFill="1" applyBorder="1" applyAlignment="1">
      <alignment horizontal="right" vertical="center"/>
    </xf>
    <xf numFmtId="165" fontId="1" fillId="4" borderId="121" xfId="0" applyNumberFormat="1" applyFont="1" applyFill="1" applyBorder="1" applyAlignment="1">
      <alignment horizontal="right" vertical="center"/>
    </xf>
    <xf numFmtId="165" fontId="1" fillId="2" borderId="122" xfId="0" applyNumberFormat="1" applyFont="1" applyFill="1" applyBorder="1" applyAlignment="1">
      <alignment horizontal="right" vertical="center"/>
    </xf>
    <xf numFmtId="165" fontId="1" fillId="4" borderId="123" xfId="0" applyNumberFormat="1" applyFont="1" applyFill="1" applyBorder="1" applyAlignment="1">
      <alignment horizontal="right" vertical="center"/>
    </xf>
    <xf numFmtId="165" fontId="1" fillId="4" borderId="124" xfId="0" applyNumberFormat="1" applyFont="1" applyFill="1" applyBorder="1" applyAlignment="1">
      <alignment horizontal="right" vertical="center"/>
    </xf>
    <xf numFmtId="165" fontId="1" fillId="2" borderId="125" xfId="0" applyNumberFormat="1" applyFont="1" applyFill="1" applyBorder="1" applyAlignment="1">
      <alignment horizontal="right" vertical="center"/>
    </xf>
    <xf numFmtId="49" fontId="20" fillId="2" borderId="10" xfId="0" applyNumberFormat="1" applyFont="1" applyFill="1" applyBorder="1" applyAlignment="1">
      <alignment horizontal="center" vertical="top" wrapText="1"/>
    </xf>
    <xf numFmtId="165" fontId="8" fillId="4" borderId="0" xfId="0" applyNumberFormat="1" applyFont="1" applyFill="1" applyBorder="1" applyAlignment="1">
      <alignment horizontal="right" vertical="center"/>
    </xf>
    <xf numFmtId="165" fontId="8" fillId="4" borderId="82" xfId="0" applyNumberFormat="1" applyFont="1" applyFill="1" applyBorder="1" applyAlignment="1">
      <alignment horizontal="right" vertical="center"/>
    </xf>
    <xf numFmtId="49" fontId="9" fillId="0" borderId="10" xfId="28" applyNumberFormat="1" applyFont="1" applyFill="1" applyBorder="1" applyAlignment="1">
      <alignment horizontal="center" vertical="center" wrapText="1"/>
    </xf>
    <xf numFmtId="0" fontId="9" fillId="0" borderId="8" xfId="0" applyFont="1" applyFill="1" applyBorder="1" applyAlignment="1">
      <alignment horizontal="left" vertical="center" wrapText="1" readingOrder="1"/>
    </xf>
    <xf numFmtId="49" fontId="98" fillId="2" borderId="4" xfId="62" applyNumberFormat="1" applyFont="1" applyFill="1" applyBorder="1" applyAlignment="1">
      <alignment horizontal="center" wrapText="1"/>
    </xf>
    <xf numFmtId="49" fontId="8" fillId="2" borderId="4" xfId="22" applyNumberFormat="1" applyFont="1" applyFill="1" applyBorder="1" applyAlignment="1">
      <alignment horizontal="center" wrapText="1"/>
    </xf>
    <xf numFmtId="49" fontId="4" fillId="0" borderId="126" xfId="28" applyNumberFormat="1" applyFont="1" applyFill="1" applyBorder="1" applyAlignment="1">
      <alignment horizontal="center" vertical="center" wrapText="1"/>
    </xf>
    <xf numFmtId="0" fontId="4" fillId="0" borderId="127" xfId="0" applyFont="1" applyBorder="1" applyAlignment="1">
      <alignment horizontal="left" vertical="center" wrapText="1" readingOrder="1"/>
    </xf>
    <xf numFmtId="165" fontId="8" fillId="4" borderId="128" xfId="0" applyNumberFormat="1" applyFont="1" applyFill="1" applyBorder="1" applyAlignment="1">
      <alignment horizontal="right" vertical="center"/>
    </xf>
    <xf numFmtId="165" fontId="1" fillId="4" borderId="128" xfId="0" applyNumberFormat="1" applyFont="1" applyFill="1" applyBorder="1" applyAlignment="1">
      <alignment horizontal="right" vertical="center"/>
    </xf>
    <xf numFmtId="0" fontId="15" fillId="6" borderId="129" xfId="28" applyFont="1" applyFill="1" applyBorder="1" applyAlignment="1">
      <alignment horizontal="right" vertical="center" wrapText="1" indent="1"/>
    </xf>
    <xf numFmtId="0" fontId="15" fillId="6" borderId="130" xfId="28" applyFont="1" applyFill="1" applyBorder="1" applyAlignment="1">
      <alignment horizontal="right" vertical="center" wrapText="1" indent="1"/>
    </xf>
    <xf numFmtId="164" fontId="1" fillId="4" borderId="128" xfId="1" applyFont="1" applyFill="1" applyBorder="1" applyAlignment="1">
      <alignment horizontal="right" vertical="center"/>
    </xf>
    <xf numFmtId="165" fontId="1" fillId="0" borderId="49" xfId="0" applyNumberFormat="1" applyFont="1" applyFill="1" applyBorder="1" applyAlignment="1">
      <alignment horizontal="right" vertical="center"/>
    </xf>
    <xf numFmtId="0" fontId="12" fillId="2" borderId="75" xfId="28" applyFont="1" applyFill="1" applyBorder="1" applyAlignment="1">
      <alignment vertical="center" wrapText="1"/>
    </xf>
    <xf numFmtId="0" fontId="12" fillId="2" borderId="76" xfId="28" applyFont="1" applyFill="1" applyBorder="1" applyAlignment="1">
      <alignment vertical="center" wrapText="1"/>
    </xf>
    <xf numFmtId="1" fontId="8" fillId="2" borderId="0" xfId="58" applyNumberFormat="1" applyFont="1" applyFill="1" applyBorder="1" applyAlignment="1">
      <alignment horizontal="right" vertical="center" wrapText="1" readingOrder="1"/>
    </xf>
    <xf numFmtId="0" fontId="8" fillId="3" borderId="131" xfId="0" applyFont="1" applyFill="1" applyBorder="1" applyAlignment="1">
      <alignment horizontal="left" vertical="center" wrapText="1" readingOrder="1"/>
    </xf>
    <xf numFmtId="0" fontId="9" fillId="5" borderId="132" xfId="0" applyFont="1" applyFill="1" applyBorder="1" applyAlignment="1">
      <alignment horizontal="left" vertical="center" wrapText="1" readingOrder="1"/>
    </xf>
    <xf numFmtId="0" fontId="9" fillId="4" borderId="132" xfId="0" applyFont="1" applyFill="1" applyBorder="1" applyAlignment="1">
      <alignment horizontal="left" vertical="center" wrapText="1" readingOrder="1"/>
    </xf>
    <xf numFmtId="0" fontId="4" fillId="5" borderId="132" xfId="0" applyFont="1" applyFill="1" applyBorder="1" applyAlignment="1">
      <alignment horizontal="left" vertical="center" wrapText="1" readingOrder="1"/>
    </xf>
    <xf numFmtId="0" fontId="22" fillId="0" borderId="132" xfId="0" applyFont="1" applyBorder="1" applyAlignment="1">
      <alignment horizontal="left" vertical="center" wrapText="1" readingOrder="1"/>
    </xf>
    <xf numFmtId="0" fontId="4" fillId="0" borderId="132" xfId="0" applyFont="1" applyBorder="1" applyAlignment="1">
      <alignment horizontal="left" vertical="center" wrapText="1" readingOrder="1"/>
    </xf>
    <xf numFmtId="0" fontId="22" fillId="5" borderId="133" xfId="0" applyFont="1" applyFill="1" applyBorder="1" applyAlignment="1">
      <alignment horizontal="center" vertical="center" wrapText="1" readingOrder="2"/>
    </xf>
    <xf numFmtId="1" fontId="8" fillId="0" borderId="15" xfId="58" applyNumberFormat="1" applyFont="1" applyFill="1" applyBorder="1" applyAlignment="1">
      <alignment horizontal="right" vertical="center" wrapText="1" readingOrder="1"/>
    </xf>
    <xf numFmtId="165" fontId="98" fillId="0" borderId="49" xfId="0" applyNumberFormat="1" applyFont="1" applyFill="1" applyBorder="1" applyAlignment="1">
      <alignment horizontal="right" vertical="center"/>
    </xf>
    <xf numFmtId="165" fontId="8" fillId="0" borderId="49" xfId="0" applyNumberFormat="1" applyFont="1" applyFill="1" applyBorder="1" applyAlignment="1">
      <alignment horizontal="right" vertical="center"/>
    </xf>
    <xf numFmtId="0" fontId="9" fillId="0" borderId="8" xfId="0" applyFont="1" applyFill="1" applyBorder="1" applyAlignment="1">
      <alignment horizontal="center" vertical="center" wrapText="1" readingOrder="1"/>
    </xf>
    <xf numFmtId="0" fontId="9" fillId="0" borderId="9" xfId="0" applyFont="1" applyFill="1" applyBorder="1" applyAlignment="1">
      <alignment horizontal="left" vertical="center" wrapText="1" readingOrder="1"/>
    </xf>
    <xf numFmtId="0" fontId="97" fillId="0" borderId="0" xfId="0" applyFont="1" applyFill="1" applyAlignment="1">
      <alignment vertical="center"/>
    </xf>
    <xf numFmtId="0" fontId="4" fillId="2" borderId="8" xfId="0" applyFont="1" applyFill="1" applyBorder="1" applyAlignment="1">
      <alignment horizontal="center" vertical="center" wrapText="1" readingOrder="1"/>
    </xf>
    <xf numFmtId="0" fontId="4" fillId="2" borderId="9" xfId="0" applyFont="1" applyFill="1" applyBorder="1" applyAlignment="1">
      <alignment horizontal="left" vertical="center" wrapText="1" readingOrder="1"/>
    </xf>
    <xf numFmtId="0" fontId="104" fillId="2" borderId="0" xfId="0" applyFont="1" applyFill="1" applyAlignment="1">
      <alignment vertical="center"/>
    </xf>
    <xf numFmtId="0" fontId="97" fillId="2" borderId="0" xfId="0" applyFont="1" applyFill="1" applyAlignment="1">
      <alignment vertical="center"/>
    </xf>
    <xf numFmtId="0" fontId="18" fillId="2" borderId="0" xfId="0" applyFont="1" applyFill="1" applyAlignment="1">
      <alignment vertical="center"/>
    </xf>
    <xf numFmtId="0" fontId="4" fillId="2" borderId="8" xfId="0" applyFont="1" applyFill="1" applyBorder="1" applyAlignment="1">
      <alignment horizontal="left" vertical="center" wrapText="1" readingOrder="1"/>
    </xf>
    <xf numFmtId="0" fontId="9" fillId="2" borderId="8" xfId="0" applyFont="1" applyFill="1" applyBorder="1" applyAlignment="1">
      <alignment horizontal="left" vertical="center" wrapText="1" readingOrder="1"/>
    </xf>
    <xf numFmtId="0" fontId="22" fillId="0" borderId="8" xfId="0" applyFont="1" applyFill="1" applyBorder="1" applyAlignment="1">
      <alignment horizontal="left" vertical="center" wrapText="1" readingOrder="1"/>
    </xf>
    <xf numFmtId="49" fontId="4" fillId="0" borderId="39" xfId="28" applyNumberFormat="1" applyFont="1" applyFill="1" applyBorder="1" applyAlignment="1">
      <alignment horizontal="center" vertical="center" wrapText="1"/>
    </xf>
    <xf numFmtId="0" fontId="4" fillId="0" borderId="50" xfId="0" applyFont="1" applyBorder="1" applyAlignment="1">
      <alignment horizontal="left" vertical="center" wrapText="1" readingOrder="1"/>
    </xf>
    <xf numFmtId="165" fontId="8" fillId="4" borderId="138" xfId="0" applyNumberFormat="1" applyFont="1" applyFill="1" applyBorder="1" applyAlignment="1">
      <alignment horizontal="right" vertical="center"/>
    </xf>
    <xf numFmtId="49" fontId="9" fillId="2" borderId="0" xfId="28" applyNumberFormat="1" applyFont="1" applyFill="1" applyBorder="1" applyAlignment="1">
      <alignment horizontal="center" vertical="center" wrapText="1"/>
    </xf>
    <xf numFmtId="0" fontId="104" fillId="0" borderId="15" xfId="0" applyFont="1" applyBorder="1" applyAlignment="1">
      <alignment vertical="center"/>
    </xf>
    <xf numFmtId="165" fontId="1" fillId="0" borderId="112" xfId="0" applyNumberFormat="1" applyFont="1" applyFill="1" applyBorder="1" applyAlignment="1">
      <alignment horizontal="right" vertical="center"/>
    </xf>
    <xf numFmtId="0" fontId="8" fillId="3" borderId="141" xfId="0" applyFont="1" applyFill="1" applyBorder="1" applyAlignment="1">
      <alignment horizontal="left" vertical="center" wrapText="1" readingOrder="1"/>
    </xf>
    <xf numFmtId="0" fontId="9" fillId="5" borderId="142" xfId="0" applyFont="1" applyFill="1" applyBorder="1" applyAlignment="1">
      <alignment horizontal="left" vertical="center" wrapText="1" readingOrder="1"/>
    </xf>
    <xf numFmtId="0" fontId="9" fillId="4" borderId="142" xfId="0" applyFont="1" applyFill="1" applyBorder="1" applyAlignment="1">
      <alignment horizontal="left" vertical="center" wrapText="1" readingOrder="1"/>
    </xf>
    <xf numFmtId="0" fontId="4" fillId="5" borderId="142" xfId="0" applyFont="1" applyFill="1" applyBorder="1" applyAlignment="1">
      <alignment horizontal="left" vertical="center" wrapText="1" readingOrder="1"/>
    </xf>
    <xf numFmtId="0" fontId="22" fillId="0" borderId="142" xfId="0" applyFont="1" applyBorder="1" applyAlignment="1">
      <alignment horizontal="left" vertical="center" wrapText="1" readingOrder="1"/>
    </xf>
    <xf numFmtId="0" fontId="4" fillId="0" borderId="142" xfId="0" applyFont="1" applyBorder="1" applyAlignment="1">
      <alignment horizontal="left" vertical="center" wrapText="1" readingOrder="1"/>
    </xf>
    <xf numFmtId="0" fontId="4" fillId="5" borderId="143" xfId="0" applyFont="1" applyFill="1" applyBorder="1" applyAlignment="1">
      <alignment horizontal="left" vertical="center" wrapText="1" readingOrder="1"/>
    </xf>
    <xf numFmtId="0" fontId="4" fillId="0" borderId="144" xfId="0" applyFont="1" applyBorder="1" applyAlignment="1">
      <alignment horizontal="left" vertical="center" wrapText="1" readingOrder="1"/>
    </xf>
    <xf numFmtId="0" fontId="22" fillId="4" borderId="142" xfId="0" applyFont="1" applyFill="1" applyBorder="1" applyAlignment="1">
      <alignment horizontal="left" vertical="center" wrapText="1" readingOrder="1"/>
    </xf>
    <xf numFmtId="165" fontId="1" fillId="4" borderId="145" xfId="0" applyNumberFormat="1" applyFont="1" applyFill="1" applyBorder="1" applyAlignment="1">
      <alignment horizontal="right" vertical="center"/>
    </xf>
    <xf numFmtId="165" fontId="1" fillId="2" borderId="146" xfId="0" applyNumberFormat="1" applyFont="1" applyFill="1" applyBorder="1" applyAlignment="1">
      <alignment horizontal="right" vertical="center"/>
    </xf>
    <xf numFmtId="165" fontId="1" fillId="4" borderId="146" xfId="0" applyNumberFormat="1" applyFont="1" applyFill="1" applyBorder="1" applyAlignment="1">
      <alignment horizontal="right" vertical="center"/>
    </xf>
    <xf numFmtId="165" fontId="1" fillId="2" borderId="147" xfId="0" applyNumberFormat="1" applyFont="1" applyFill="1" applyBorder="1" applyAlignment="1">
      <alignment horizontal="right" vertical="center"/>
    </xf>
    <xf numFmtId="165" fontId="1" fillId="4" borderId="148" xfId="0" applyNumberFormat="1" applyFont="1" applyFill="1" applyBorder="1" applyAlignment="1">
      <alignment horizontal="right" vertical="center"/>
    </xf>
    <xf numFmtId="165" fontId="1" fillId="2" borderId="149" xfId="0" applyNumberFormat="1" applyFont="1" applyFill="1" applyBorder="1" applyAlignment="1">
      <alignment horizontal="right" vertical="center"/>
    </xf>
    <xf numFmtId="165" fontId="1" fillId="4" borderId="149" xfId="0" applyNumberFormat="1" applyFont="1" applyFill="1" applyBorder="1" applyAlignment="1">
      <alignment horizontal="right" vertical="center"/>
    </xf>
    <xf numFmtId="165" fontId="1" fillId="2" borderId="150" xfId="0" applyNumberFormat="1" applyFont="1" applyFill="1" applyBorder="1" applyAlignment="1">
      <alignment horizontal="right" vertical="center"/>
    </xf>
    <xf numFmtId="165" fontId="1" fillId="4" borderId="151" xfId="0" applyNumberFormat="1" applyFont="1" applyFill="1" applyBorder="1" applyAlignment="1">
      <alignment horizontal="right" vertical="center"/>
    </xf>
    <xf numFmtId="165" fontId="1" fillId="2" borderId="152" xfId="0" applyNumberFormat="1" applyFont="1" applyFill="1" applyBorder="1" applyAlignment="1">
      <alignment horizontal="right" vertical="center"/>
    </xf>
    <xf numFmtId="165" fontId="1" fillId="4" borderId="153" xfId="0" applyNumberFormat="1" applyFont="1" applyFill="1" applyBorder="1" applyAlignment="1">
      <alignment horizontal="right" vertical="center"/>
    </xf>
    <xf numFmtId="49" fontId="9" fillId="2" borderId="10" xfId="0" applyNumberFormat="1" applyFont="1" applyFill="1" applyBorder="1" applyAlignment="1">
      <alignment horizontal="center" vertical="top"/>
    </xf>
    <xf numFmtId="165" fontId="8" fillId="4" borderId="154" xfId="0" applyNumberFormat="1" applyFont="1" applyFill="1" applyBorder="1" applyAlignment="1">
      <alignment horizontal="right" vertical="center"/>
    </xf>
    <xf numFmtId="165" fontId="8" fillId="4" borderId="155" xfId="0" applyNumberFormat="1" applyFont="1" applyFill="1" applyBorder="1" applyAlignment="1">
      <alignment horizontal="right" vertical="center"/>
    </xf>
    <xf numFmtId="0" fontId="8" fillId="3" borderId="156" xfId="0" applyFont="1" applyFill="1" applyBorder="1" applyAlignment="1">
      <alignment horizontal="left" vertical="center" wrapText="1" readingOrder="1"/>
    </xf>
    <xf numFmtId="0" fontId="9" fillId="4" borderId="157" xfId="0" applyFont="1" applyFill="1" applyBorder="1" applyAlignment="1">
      <alignment horizontal="left" vertical="center" wrapText="1" readingOrder="1"/>
    </xf>
    <xf numFmtId="0" fontId="22" fillId="0" borderId="157" xfId="0" applyFont="1" applyBorder="1" applyAlignment="1">
      <alignment horizontal="left" vertical="center" wrapText="1" readingOrder="1"/>
    </xf>
    <xf numFmtId="0" fontId="4" fillId="0" borderId="157" xfId="0" applyFont="1" applyBorder="1" applyAlignment="1">
      <alignment horizontal="left" vertical="center" wrapText="1" readingOrder="1"/>
    </xf>
    <xf numFmtId="0" fontId="4" fillId="0" borderId="159" xfId="0" applyFont="1" applyBorder="1" applyAlignment="1">
      <alignment horizontal="left" vertical="center" wrapText="1" readingOrder="1"/>
    </xf>
    <xf numFmtId="0" fontId="22" fillId="4" borderId="157" xfId="0" applyFont="1" applyFill="1" applyBorder="1" applyAlignment="1">
      <alignment horizontal="left" vertical="center" wrapText="1" readingOrder="1"/>
    </xf>
    <xf numFmtId="49" fontId="4" fillId="2" borderId="10" xfId="0" applyNumberFormat="1" applyFont="1" applyFill="1" applyBorder="1" applyAlignment="1">
      <alignment horizontal="center" vertical="top"/>
    </xf>
    <xf numFmtId="165" fontId="1" fillId="4" borderId="0" xfId="0" applyNumberFormat="1" applyFont="1" applyFill="1" applyBorder="1" applyAlignment="1">
      <alignment horizontal="right" vertical="center"/>
    </xf>
    <xf numFmtId="0" fontId="9" fillId="2" borderId="157" xfId="0" applyFont="1" applyFill="1" applyBorder="1" applyAlignment="1">
      <alignment horizontal="left" vertical="center" wrapText="1" readingOrder="1"/>
    </xf>
    <xf numFmtId="0" fontId="5" fillId="2" borderId="0" xfId="0" applyFont="1" applyFill="1" applyAlignment="1">
      <alignment vertical="center"/>
    </xf>
    <xf numFmtId="0" fontId="4" fillId="2" borderId="157" xfId="0" applyFont="1" applyFill="1" applyBorder="1" applyAlignment="1">
      <alignment horizontal="left" vertical="center" wrapText="1" readingOrder="1"/>
    </xf>
    <xf numFmtId="0" fontId="4" fillId="2" borderId="158" xfId="0" applyFont="1" applyFill="1" applyBorder="1" applyAlignment="1">
      <alignment horizontal="left" vertical="center" wrapText="1" readingOrder="1"/>
    </xf>
    <xf numFmtId="165" fontId="8" fillId="4" borderId="161" xfId="0" applyNumberFormat="1" applyFont="1" applyFill="1" applyBorder="1" applyAlignment="1">
      <alignment horizontal="right" vertical="center"/>
    </xf>
    <xf numFmtId="165" fontId="1" fillId="4" borderId="161" xfId="0" applyNumberFormat="1" applyFont="1" applyFill="1" applyBorder="1" applyAlignment="1">
      <alignment horizontal="right" vertical="center"/>
    </xf>
    <xf numFmtId="165" fontId="8" fillId="4" borderId="15" xfId="0" applyNumberFormat="1" applyFont="1" applyFill="1" applyBorder="1" applyAlignment="1">
      <alignment horizontal="right" vertical="center"/>
    </xf>
    <xf numFmtId="0" fontId="4" fillId="0" borderId="162" xfId="0" applyFont="1" applyBorder="1" applyAlignment="1">
      <alignment horizontal="left" vertical="center" wrapText="1" readingOrder="1"/>
    </xf>
    <xf numFmtId="165" fontId="8" fillId="0" borderId="0" xfId="0" applyNumberFormat="1" applyFont="1" applyFill="1" applyBorder="1" applyAlignment="1">
      <alignment horizontal="right" vertical="center"/>
    </xf>
    <xf numFmtId="0" fontId="4" fillId="0" borderId="163" xfId="0" applyFont="1" applyBorder="1" applyAlignment="1">
      <alignment horizontal="center" vertical="center" wrapText="1" readingOrder="1"/>
    </xf>
    <xf numFmtId="0" fontId="4" fillId="0" borderId="164" xfId="0" applyFont="1" applyBorder="1" applyAlignment="1">
      <alignment horizontal="left" vertical="center" wrapText="1" readingOrder="1"/>
    </xf>
    <xf numFmtId="49" fontId="4" fillId="5" borderId="165" xfId="0" applyNumberFormat="1" applyFont="1" applyFill="1" applyBorder="1" applyAlignment="1">
      <alignment horizontal="center" vertical="center" wrapText="1" readingOrder="1"/>
    </xf>
    <xf numFmtId="0" fontId="4" fillId="5" borderId="166" xfId="0" applyFont="1" applyFill="1" applyBorder="1" applyAlignment="1">
      <alignment horizontal="left" vertical="center" wrapText="1" readingOrder="1"/>
    </xf>
    <xf numFmtId="1" fontId="1" fillId="2" borderId="167" xfId="58" applyNumberFormat="1" applyFont="1" applyFill="1" applyBorder="1" applyAlignment="1">
      <alignment horizontal="right" vertical="center" wrapText="1" readingOrder="1"/>
    </xf>
    <xf numFmtId="1" fontId="1" fillId="2" borderId="32" xfId="58" applyNumberFormat="1" applyFont="1" applyFill="1" applyBorder="1" applyAlignment="1">
      <alignment horizontal="right" vertical="center" wrapText="1" readingOrder="1"/>
    </xf>
    <xf numFmtId="49" fontId="9" fillId="0" borderId="163" xfId="0" applyNumberFormat="1" applyFont="1" applyBorder="1" applyAlignment="1">
      <alignment horizontal="center" vertical="center" wrapText="1" readingOrder="1"/>
    </xf>
    <xf numFmtId="0" fontId="9" fillId="0" borderId="164" xfId="0" applyFont="1" applyBorder="1" applyAlignment="1">
      <alignment horizontal="left" vertical="center" wrapText="1" readingOrder="1"/>
    </xf>
    <xf numFmtId="0" fontId="89" fillId="6" borderId="17" xfId="58" applyFont="1" applyFill="1" applyBorder="1" applyAlignment="1">
      <alignment vertical="center" wrapText="1"/>
    </xf>
    <xf numFmtId="1" fontId="1" fillId="2" borderId="21" xfId="58" applyNumberFormat="1" applyFont="1" applyFill="1" applyBorder="1" applyAlignment="1">
      <alignment horizontal="right" vertical="center" wrapText="1" readingOrder="1"/>
    </xf>
    <xf numFmtId="1" fontId="1" fillId="6" borderId="0" xfId="58" applyNumberFormat="1" applyFont="1" applyFill="1" applyBorder="1" applyAlignment="1">
      <alignment horizontal="right" vertical="center" wrapText="1" readingOrder="1"/>
    </xf>
    <xf numFmtId="49" fontId="9" fillId="0" borderId="165" xfId="0" applyNumberFormat="1" applyFont="1" applyBorder="1" applyAlignment="1">
      <alignment horizontal="center" vertical="center" wrapText="1" readingOrder="1"/>
    </xf>
    <xf numFmtId="0" fontId="9" fillId="0" borderId="166" xfId="0" applyFont="1" applyBorder="1" applyAlignment="1">
      <alignment horizontal="left" vertical="center" wrapText="1" readingOrder="1"/>
    </xf>
    <xf numFmtId="1" fontId="8" fillId="4" borderId="166" xfId="58" applyNumberFormat="1" applyFont="1" applyFill="1" applyBorder="1" applyAlignment="1">
      <alignment horizontal="right" vertical="center" wrapText="1" readingOrder="1"/>
    </xf>
    <xf numFmtId="1" fontId="1" fillId="6" borderId="167" xfId="58" applyNumberFormat="1" applyFont="1" applyFill="1" applyBorder="1" applyAlignment="1">
      <alignment horizontal="right" vertical="center" wrapText="1" readingOrder="1"/>
    </xf>
    <xf numFmtId="1" fontId="1" fillId="6" borderId="32" xfId="58" applyNumberFormat="1" applyFont="1" applyFill="1" applyBorder="1" applyAlignment="1">
      <alignment horizontal="right" vertical="center" wrapText="1" readingOrder="1"/>
    </xf>
    <xf numFmtId="0" fontId="9" fillId="5" borderId="165" xfId="0" applyFont="1" applyFill="1" applyBorder="1" applyAlignment="1">
      <alignment horizontal="center" vertical="center" wrapText="1" readingOrder="1"/>
    </xf>
    <xf numFmtId="0" fontId="9" fillId="5" borderId="166" xfId="0" applyFont="1" applyFill="1" applyBorder="1" applyAlignment="1">
      <alignment horizontal="left" vertical="center" wrapText="1" readingOrder="1"/>
    </xf>
    <xf numFmtId="0" fontId="4" fillId="0" borderId="174" xfId="0" applyFont="1" applyBorder="1" applyAlignment="1">
      <alignment horizontal="center" vertical="center" wrapText="1" readingOrder="1"/>
    </xf>
    <xf numFmtId="0" fontId="4" fillId="0" borderId="175" xfId="0" applyFont="1" applyBorder="1" applyAlignment="1">
      <alignment horizontal="left" vertical="center" wrapText="1" readingOrder="1"/>
    </xf>
    <xf numFmtId="1" fontId="8" fillId="4" borderId="175" xfId="58" applyNumberFormat="1" applyFont="1" applyFill="1" applyBorder="1" applyAlignment="1">
      <alignment horizontal="right" vertical="center" wrapText="1" readingOrder="1"/>
    </xf>
    <xf numFmtId="1" fontId="1" fillId="6" borderId="176" xfId="58" applyNumberFormat="1" applyFont="1" applyFill="1" applyBorder="1" applyAlignment="1">
      <alignment horizontal="right" vertical="center" wrapText="1" readingOrder="1"/>
    </xf>
    <xf numFmtId="1" fontId="1" fillId="6" borderId="177" xfId="58" applyNumberFormat="1" applyFont="1" applyFill="1" applyBorder="1" applyAlignment="1">
      <alignment horizontal="right" vertical="center" wrapText="1" readingOrder="1"/>
    </xf>
    <xf numFmtId="49" fontId="4" fillId="5" borderId="169" xfId="0" applyNumberFormat="1" applyFont="1" applyFill="1" applyBorder="1" applyAlignment="1">
      <alignment horizontal="center" vertical="center" wrapText="1" readingOrder="1"/>
    </xf>
    <xf numFmtId="0" fontId="4" fillId="5" borderId="170" xfId="0" applyFont="1" applyFill="1" applyBorder="1" applyAlignment="1">
      <alignment horizontal="left" vertical="center" wrapText="1" readingOrder="1"/>
    </xf>
    <xf numFmtId="1" fontId="1" fillId="2" borderId="171" xfId="58" applyNumberFormat="1" applyFont="1" applyFill="1" applyBorder="1" applyAlignment="1">
      <alignment horizontal="right" vertical="center" wrapText="1" readingOrder="1"/>
    </xf>
    <xf numFmtId="1" fontId="1" fillId="2" borderId="172" xfId="58" applyNumberFormat="1" applyFont="1" applyFill="1" applyBorder="1" applyAlignment="1">
      <alignment horizontal="right" vertical="center" wrapText="1" readingOrder="1"/>
    </xf>
    <xf numFmtId="165" fontId="8" fillId="2" borderId="179" xfId="0" applyNumberFormat="1" applyFont="1" applyFill="1" applyBorder="1" applyAlignment="1">
      <alignment horizontal="right" vertical="center"/>
    </xf>
    <xf numFmtId="165" fontId="8" fillId="2" borderId="7" xfId="0" applyNumberFormat="1" applyFont="1" applyFill="1" applyBorder="1" applyAlignment="1">
      <alignment horizontal="right" vertical="center"/>
    </xf>
    <xf numFmtId="165" fontId="8" fillId="2" borderId="44" xfId="0" applyNumberFormat="1" applyFont="1" applyFill="1" applyBorder="1" applyAlignment="1">
      <alignment horizontal="right" vertical="center"/>
    </xf>
    <xf numFmtId="165" fontId="8" fillId="2" borderId="101" xfId="0" applyNumberFormat="1" applyFont="1" applyFill="1" applyBorder="1" applyAlignment="1">
      <alignment horizontal="right" vertical="center"/>
    </xf>
    <xf numFmtId="165" fontId="8" fillId="2" borderId="80" xfId="0" applyNumberFormat="1" applyFont="1" applyFill="1" applyBorder="1" applyAlignment="1">
      <alignment horizontal="right" vertical="center"/>
    </xf>
    <xf numFmtId="49" fontId="4" fillId="0" borderId="41" xfId="28" applyNumberFormat="1" applyFont="1" applyFill="1" applyBorder="1" applyAlignment="1">
      <alignment horizontal="center" vertical="center" wrapText="1"/>
    </xf>
    <xf numFmtId="0" fontId="4" fillId="0" borderId="42" xfId="0" applyFont="1" applyBorder="1" applyAlignment="1">
      <alignment horizontal="left" vertical="center" wrapText="1" readingOrder="1"/>
    </xf>
    <xf numFmtId="165" fontId="8" fillId="4" borderId="7" xfId="0" applyNumberFormat="1" applyFont="1" applyFill="1" applyBorder="1" applyAlignment="1">
      <alignment horizontal="right" vertical="center"/>
    </xf>
    <xf numFmtId="165" fontId="1" fillId="4" borderId="48" xfId="0" applyNumberFormat="1" applyFont="1" applyFill="1" applyBorder="1" applyAlignment="1">
      <alignment horizontal="right" vertical="center"/>
    </xf>
    <xf numFmtId="49" fontId="4" fillId="0" borderId="14" xfId="28" applyNumberFormat="1" applyFont="1" applyFill="1" applyBorder="1" applyAlignment="1">
      <alignment horizontal="center" vertical="center" wrapText="1"/>
    </xf>
    <xf numFmtId="0" fontId="4" fillId="0" borderId="13" xfId="0" applyFont="1" applyBorder="1" applyAlignment="1">
      <alignment horizontal="left" vertical="center" wrapText="1" readingOrder="1"/>
    </xf>
    <xf numFmtId="165" fontId="1" fillId="4" borderId="7" xfId="0" applyNumberFormat="1" applyFont="1" applyFill="1" applyBorder="1" applyAlignment="1">
      <alignment horizontal="right" vertical="center"/>
    </xf>
    <xf numFmtId="49" fontId="22" fillId="2" borderId="11" xfId="28" applyNumberFormat="1" applyFont="1" applyFill="1" applyBorder="1" applyAlignment="1">
      <alignment horizontal="center" vertical="center" wrapText="1"/>
    </xf>
    <xf numFmtId="0" fontId="22" fillId="2" borderId="12" xfId="0" applyFont="1" applyFill="1" applyBorder="1" applyAlignment="1">
      <alignment horizontal="left" vertical="center" wrapText="1" readingOrder="1"/>
    </xf>
    <xf numFmtId="165" fontId="8" fillId="4" borderId="44" xfId="0" applyNumberFormat="1" applyFont="1" applyFill="1" applyBorder="1" applyAlignment="1">
      <alignment horizontal="right" vertical="center"/>
    </xf>
    <xf numFmtId="49" fontId="4" fillId="2" borderId="14" xfId="28" applyNumberFormat="1" applyFont="1" applyFill="1" applyBorder="1" applyAlignment="1">
      <alignment horizontal="center" vertical="center" wrapText="1"/>
    </xf>
    <xf numFmtId="0" fontId="4" fillId="5" borderId="13" xfId="0" applyFont="1" applyFill="1" applyBorder="1" applyAlignment="1">
      <alignment horizontal="left" vertical="center" wrapText="1" readingOrder="1"/>
    </xf>
    <xf numFmtId="49" fontId="9" fillId="2" borderId="93" xfId="28" applyNumberFormat="1" applyFont="1" applyFill="1" applyBorder="1" applyAlignment="1">
      <alignment horizontal="center" vertical="center" wrapText="1"/>
    </xf>
    <xf numFmtId="0" fontId="9" fillId="5" borderId="94" xfId="0" applyFont="1" applyFill="1" applyBorder="1" applyAlignment="1">
      <alignment horizontal="left" vertical="center" wrapText="1" readingOrder="1"/>
    </xf>
    <xf numFmtId="165" fontId="1" fillId="2" borderId="95" xfId="0" applyNumberFormat="1" applyFont="1" applyFill="1" applyBorder="1" applyAlignment="1">
      <alignment horizontal="right" vertical="center"/>
    </xf>
    <xf numFmtId="164" fontId="1" fillId="2" borderId="95" xfId="1" applyFont="1" applyFill="1" applyBorder="1" applyAlignment="1">
      <alignment horizontal="right" vertical="center"/>
    </xf>
    <xf numFmtId="49" fontId="4" fillId="0" borderId="92" xfId="28" applyNumberFormat="1" applyFont="1" applyFill="1" applyBorder="1" applyAlignment="1">
      <alignment horizontal="center" vertical="center" wrapText="1"/>
    </xf>
    <xf numFmtId="164" fontId="1" fillId="4" borderId="95" xfId="1" applyFont="1" applyFill="1" applyBorder="1" applyAlignment="1">
      <alignment horizontal="right" vertical="center"/>
    </xf>
    <xf numFmtId="165" fontId="1" fillId="4" borderId="182" xfId="0" applyNumberFormat="1" applyFont="1" applyFill="1" applyBorder="1" applyAlignment="1">
      <alignment horizontal="right" vertical="center"/>
    </xf>
    <xf numFmtId="165" fontId="1" fillId="4" borderId="183" xfId="0" applyNumberFormat="1" applyFont="1" applyFill="1" applyBorder="1" applyAlignment="1">
      <alignment horizontal="right" vertical="center"/>
    </xf>
    <xf numFmtId="165" fontId="1" fillId="4" borderId="184" xfId="0" applyNumberFormat="1" applyFont="1" applyFill="1" applyBorder="1" applyAlignment="1">
      <alignment horizontal="right" vertical="center"/>
    </xf>
    <xf numFmtId="0" fontId="4" fillId="2" borderId="187" xfId="0" applyFont="1" applyFill="1" applyBorder="1" applyAlignment="1">
      <alignment horizontal="left" vertical="center" wrapText="1" readingOrder="1"/>
    </xf>
    <xf numFmtId="165" fontId="8" fillId="2" borderId="188" xfId="0" applyNumberFormat="1" applyFont="1" applyFill="1" applyBorder="1" applyAlignment="1">
      <alignment horizontal="right" vertical="center"/>
    </xf>
    <xf numFmtId="165" fontId="1" fillId="2" borderId="188" xfId="0" applyNumberFormat="1" applyFont="1" applyFill="1" applyBorder="1" applyAlignment="1">
      <alignment horizontal="right" vertical="center"/>
    </xf>
    <xf numFmtId="165" fontId="1" fillId="2" borderId="189" xfId="0" applyNumberFormat="1" applyFont="1" applyFill="1" applyBorder="1" applyAlignment="1">
      <alignment horizontal="right" vertical="center"/>
    </xf>
    <xf numFmtId="165" fontId="1" fillId="2" borderId="190" xfId="0" applyNumberFormat="1" applyFont="1" applyFill="1" applyBorder="1" applyAlignment="1">
      <alignment horizontal="right" vertical="center"/>
    </xf>
    <xf numFmtId="49" fontId="4" fillId="0" borderId="180" xfId="28" applyNumberFormat="1" applyFont="1" applyFill="1" applyBorder="1" applyAlignment="1">
      <alignment horizontal="center" vertical="center" wrapText="1"/>
    </xf>
    <xf numFmtId="0" fontId="4" fillId="0" borderId="181" xfId="0" applyFont="1" applyBorder="1" applyAlignment="1">
      <alignment horizontal="left" vertical="center" wrapText="1" readingOrder="1"/>
    </xf>
    <xf numFmtId="165" fontId="8" fillId="4" borderId="160" xfId="0" applyNumberFormat="1" applyFont="1" applyFill="1" applyBorder="1" applyAlignment="1">
      <alignment horizontal="right" vertical="center"/>
    </xf>
    <xf numFmtId="165" fontId="1" fillId="4" borderId="160" xfId="0" applyNumberFormat="1" applyFont="1" applyFill="1" applyBorder="1" applyAlignment="1">
      <alignment horizontal="right" vertical="center"/>
    </xf>
    <xf numFmtId="49" fontId="9" fillId="2" borderId="180" xfId="28" applyNumberFormat="1" applyFont="1" applyFill="1" applyBorder="1" applyAlignment="1">
      <alignment horizontal="center" vertical="center" wrapText="1"/>
    </xf>
    <xf numFmtId="0" fontId="9" fillId="2" borderId="181" xfId="0" applyFont="1" applyFill="1" applyBorder="1" applyAlignment="1">
      <alignment horizontal="left" vertical="center" wrapText="1" readingOrder="1"/>
    </xf>
    <xf numFmtId="165" fontId="1" fillId="2" borderId="182" xfId="0" applyNumberFormat="1" applyFont="1" applyFill="1" applyBorder="1" applyAlignment="1">
      <alignment horizontal="right" vertical="center"/>
    </xf>
    <xf numFmtId="165" fontId="1" fillId="2" borderId="183" xfId="0" applyNumberFormat="1" applyFont="1" applyFill="1" applyBorder="1" applyAlignment="1">
      <alignment horizontal="right" vertical="center"/>
    </xf>
    <xf numFmtId="165" fontId="1" fillId="2" borderId="184" xfId="0" applyNumberFormat="1" applyFont="1" applyFill="1" applyBorder="1" applyAlignment="1">
      <alignment horizontal="right" vertical="center"/>
    </xf>
    <xf numFmtId="0" fontId="9" fillId="2" borderId="159" xfId="0" applyFont="1" applyFill="1" applyBorder="1" applyAlignment="1">
      <alignment horizontal="left" vertical="center" wrapText="1" readingOrder="1"/>
    </xf>
    <xf numFmtId="165" fontId="1" fillId="2" borderId="153" xfId="0" applyNumberFormat="1" applyFont="1" applyFill="1" applyBorder="1" applyAlignment="1">
      <alignment horizontal="right" vertical="center"/>
    </xf>
    <xf numFmtId="165" fontId="1" fillId="2" borderId="151" xfId="0" applyNumberFormat="1" applyFont="1" applyFill="1" applyBorder="1" applyAlignment="1">
      <alignment horizontal="right" vertical="center"/>
    </xf>
    <xf numFmtId="0" fontId="4" fillId="0" borderId="191" xfId="0" applyFont="1" applyBorder="1" applyAlignment="1">
      <alignment horizontal="left" vertical="center" wrapText="1" readingOrder="1"/>
    </xf>
    <xf numFmtId="165" fontId="8" fillId="4" borderId="192" xfId="0" applyNumberFormat="1" applyFont="1" applyFill="1" applyBorder="1" applyAlignment="1">
      <alignment horizontal="right" vertical="center"/>
    </xf>
    <xf numFmtId="165" fontId="1" fillId="4" borderId="192" xfId="0" applyNumberFormat="1" applyFont="1" applyFill="1" applyBorder="1" applyAlignment="1">
      <alignment horizontal="right" vertical="center"/>
    </xf>
    <xf numFmtId="165" fontId="1" fillId="4" borderId="193" xfId="0" applyNumberFormat="1" applyFont="1" applyFill="1" applyBorder="1" applyAlignment="1">
      <alignment horizontal="right" vertical="center"/>
    </xf>
    <xf numFmtId="165" fontId="1" fillId="4" borderId="194" xfId="0" applyNumberFormat="1" applyFont="1" applyFill="1" applyBorder="1" applyAlignment="1">
      <alignment horizontal="right" vertical="center"/>
    </xf>
    <xf numFmtId="0" fontId="9" fillId="4" borderId="162" xfId="0" applyFont="1" applyFill="1" applyBorder="1" applyAlignment="1">
      <alignment horizontal="left" vertical="center" wrapText="1" readingOrder="1"/>
    </xf>
    <xf numFmtId="0" fontId="4" fillId="2" borderId="143" xfId="0" applyFont="1" applyFill="1" applyBorder="1" applyAlignment="1">
      <alignment horizontal="left" vertical="center" wrapText="1" readingOrder="1"/>
    </xf>
    <xf numFmtId="165" fontId="8" fillId="2" borderId="17" xfId="0" applyNumberFormat="1" applyFont="1" applyFill="1" applyBorder="1" applyAlignment="1">
      <alignment horizontal="right" vertical="center"/>
    </xf>
    <xf numFmtId="165" fontId="1" fillId="2" borderId="17" xfId="0" applyNumberFormat="1" applyFont="1" applyFill="1" applyBorder="1" applyAlignment="1">
      <alignment horizontal="right" vertical="center"/>
    </xf>
    <xf numFmtId="165" fontId="1" fillId="2" borderId="195" xfId="0" applyNumberFormat="1" applyFont="1" applyFill="1" applyBorder="1" applyAlignment="1">
      <alignment horizontal="right" vertical="center"/>
    </xf>
    <xf numFmtId="165" fontId="1" fillId="2" borderId="196" xfId="0" applyNumberFormat="1" applyFont="1" applyFill="1" applyBorder="1" applyAlignment="1">
      <alignment horizontal="right" vertical="center"/>
    </xf>
    <xf numFmtId="165" fontId="1" fillId="2" borderId="197" xfId="0" applyNumberFormat="1" applyFont="1" applyFill="1" applyBorder="1" applyAlignment="1">
      <alignment horizontal="right" vertical="center"/>
    </xf>
    <xf numFmtId="165" fontId="8" fillId="2" borderId="197" xfId="0" applyNumberFormat="1" applyFont="1" applyFill="1" applyBorder="1" applyAlignment="1">
      <alignment horizontal="right" vertical="center"/>
    </xf>
    <xf numFmtId="49" fontId="4" fillId="2" borderId="200" xfId="28" applyNumberFormat="1" applyFont="1" applyFill="1" applyBorder="1" applyAlignment="1">
      <alignment horizontal="center" vertical="center" wrapText="1"/>
    </xf>
    <xf numFmtId="0" fontId="4" fillId="5" borderId="201" xfId="0" applyFont="1" applyFill="1" applyBorder="1" applyAlignment="1">
      <alignment horizontal="left" vertical="center" wrapText="1" readingOrder="1"/>
    </xf>
    <xf numFmtId="165" fontId="8" fillId="2" borderId="202" xfId="0" applyNumberFormat="1" applyFont="1" applyFill="1" applyBorder="1" applyAlignment="1">
      <alignment horizontal="right" vertical="center"/>
    </xf>
    <xf numFmtId="165" fontId="1" fillId="2" borderId="202" xfId="0" applyNumberFormat="1" applyFont="1" applyFill="1" applyBorder="1" applyAlignment="1">
      <alignment horizontal="right" vertical="center"/>
    </xf>
    <xf numFmtId="165" fontId="8" fillId="2" borderId="95" xfId="0" applyNumberFormat="1" applyFont="1" applyFill="1" applyBorder="1" applyAlignment="1">
      <alignment horizontal="right" vertical="center"/>
    </xf>
    <xf numFmtId="0" fontId="4" fillId="0" borderId="205" xfId="0" applyFont="1" applyBorder="1" applyAlignment="1">
      <alignment horizontal="left" vertical="center" wrapText="1" readingOrder="1"/>
    </xf>
    <xf numFmtId="165" fontId="8" fillId="4" borderId="197" xfId="0" applyNumberFormat="1" applyFont="1" applyFill="1" applyBorder="1" applyAlignment="1">
      <alignment horizontal="right" vertical="center"/>
    </xf>
    <xf numFmtId="165" fontId="1" fillId="4" borderId="197" xfId="0" applyNumberFormat="1" applyFont="1" applyFill="1" applyBorder="1" applyAlignment="1">
      <alignment horizontal="right" vertical="center"/>
    </xf>
    <xf numFmtId="0" fontId="20" fillId="2" borderId="206" xfId="0" applyFont="1" applyFill="1" applyBorder="1" applyAlignment="1">
      <alignment horizontal="center" vertical="center" wrapText="1"/>
    </xf>
    <xf numFmtId="165" fontId="8" fillId="2" borderId="206" xfId="0" applyNumberFormat="1" applyFont="1" applyFill="1" applyBorder="1" applyAlignment="1">
      <alignment horizontal="right" vertical="center"/>
    </xf>
    <xf numFmtId="165" fontId="8" fillId="2" borderId="206" xfId="0" applyNumberFormat="1" applyFont="1" applyFill="1" applyBorder="1" applyAlignment="1">
      <alignment horizontal="center" vertical="center"/>
    </xf>
    <xf numFmtId="0" fontId="4" fillId="5" borderId="207" xfId="0" applyFont="1" applyFill="1" applyBorder="1" applyAlignment="1">
      <alignment horizontal="left" vertical="center" wrapText="1" readingOrder="1"/>
    </xf>
    <xf numFmtId="165" fontId="8" fillId="2" borderId="208" xfId="0" applyNumberFormat="1" applyFont="1" applyFill="1" applyBorder="1" applyAlignment="1">
      <alignment horizontal="right" vertical="center"/>
    </xf>
    <xf numFmtId="165" fontId="1" fillId="2" borderId="209" xfId="0" applyNumberFormat="1" applyFont="1" applyFill="1" applyBorder="1" applyAlignment="1">
      <alignment horizontal="right" vertical="center"/>
    </xf>
    <xf numFmtId="49" fontId="4" fillId="2" borderId="93" xfId="28" applyNumberFormat="1" applyFont="1" applyFill="1" applyBorder="1" applyAlignment="1">
      <alignment horizontal="center" vertical="center" wrapText="1"/>
    </xf>
    <xf numFmtId="0" fontId="4" fillId="5" borderId="159" xfId="0" applyFont="1" applyFill="1" applyBorder="1" applyAlignment="1">
      <alignment horizontal="left" vertical="center" wrapText="1" readingOrder="1"/>
    </xf>
    <xf numFmtId="0" fontId="4" fillId="0" borderId="158" xfId="0" applyFont="1" applyBorder="1" applyAlignment="1">
      <alignment horizontal="left" vertical="center" wrapText="1" readingOrder="1"/>
    </xf>
    <xf numFmtId="165" fontId="8" fillId="4" borderId="17" xfId="0" applyNumberFormat="1" applyFont="1" applyFill="1" applyBorder="1" applyAlignment="1">
      <alignment horizontal="right" vertical="center"/>
    </xf>
    <xf numFmtId="165" fontId="1" fillId="4" borderId="195" xfId="0" applyNumberFormat="1" applyFont="1" applyFill="1" applyBorder="1" applyAlignment="1">
      <alignment horizontal="right" vertical="center"/>
    </xf>
    <xf numFmtId="165" fontId="8" fillId="0" borderId="101" xfId="0" applyNumberFormat="1" applyFont="1" applyFill="1" applyBorder="1" applyAlignment="1">
      <alignment horizontal="right" vertical="center"/>
    </xf>
    <xf numFmtId="0" fontId="4" fillId="5" borderId="205" xfId="0" applyFont="1" applyFill="1" applyBorder="1" applyAlignment="1">
      <alignment horizontal="left" vertical="center" wrapText="1" readingOrder="1"/>
    </xf>
    <xf numFmtId="0" fontId="9" fillId="5" borderId="205" xfId="0" applyFont="1" applyFill="1" applyBorder="1" applyAlignment="1">
      <alignment horizontal="left" vertical="center" wrapText="1" readingOrder="1"/>
    </xf>
    <xf numFmtId="165" fontId="1" fillId="2" borderId="5" xfId="0" applyNumberFormat="1" applyFont="1" applyFill="1" applyBorder="1" applyAlignment="1">
      <alignment horizontal="right" vertical="center"/>
    </xf>
    <xf numFmtId="165" fontId="1" fillId="2" borderId="6" xfId="0" applyNumberFormat="1" applyFont="1" applyFill="1" applyBorder="1" applyAlignment="1">
      <alignment horizontal="right" vertical="center"/>
    </xf>
    <xf numFmtId="165" fontId="1" fillId="2" borderId="14" xfId="22" applyNumberFormat="1" applyFont="1" applyFill="1" applyBorder="1" applyAlignment="1">
      <alignment horizontal="right" vertical="center"/>
    </xf>
    <xf numFmtId="164" fontId="1" fillId="2" borderId="14" xfId="1" applyFont="1" applyFill="1" applyBorder="1" applyAlignment="1">
      <alignment horizontal="right" vertical="center"/>
    </xf>
    <xf numFmtId="0" fontId="18" fillId="0" borderId="137" xfId="22" applyBorder="1"/>
    <xf numFmtId="165" fontId="8" fillId="2" borderId="211" xfId="0" applyNumberFormat="1" applyFont="1" applyFill="1" applyBorder="1" applyAlignment="1">
      <alignment horizontal="right" vertical="center"/>
    </xf>
    <xf numFmtId="165" fontId="1" fillId="2" borderId="211" xfId="0" applyNumberFormat="1" applyFont="1" applyFill="1" applyBorder="1" applyAlignment="1">
      <alignment horizontal="right" vertical="center"/>
    </xf>
    <xf numFmtId="49" fontId="9" fillId="2" borderId="41" xfId="28" applyNumberFormat="1" applyFont="1" applyFill="1" applyBorder="1" applyAlignment="1">
      <alignment horizontal="center" vertical="center" wrapText="1"/>
    </xf>
    <xf numFmtId="0" fontId="9" fillId="5" borderId="42" xfId="0" applyFont="1" applyFill="1" applyBorder="1" applyAlignment="1">
      <alignment horizontal="left" vertical="center" wrapText="1" readingOrder="1"/>
    </xf>
    <xf numFmtId="165" fontId="8" fillId="2" borderId="48" xfId="0" applyNumberFormat="1" applyFont="1" applyFill="1" applyBorder="1" applyAlignment="1">
      <alignment horizontal="right" vertical="center"/>
    </xf>
    <xf numFmtId="49" fontId="9" fillId="2" borderId="212" xfId="28" applyNumberFormat="1" applyFont="1" applyFill="1" applyBorder="1" applyAlignment="1">
      <alignment horizontal="center" vertical="center" wrapText="1"/>
    </xf>
    <xf numFmtId="0" fontId="9" fillId="5" borderId="213" xfId="0" applyFont="1" applyFill="1" applyBorder="1" applyAlignment="1">
      <alignment horizontal="left" vertical="center" wrapText="1" readingOrder="1"/>
    </xf>
    <xf numFmtId="165" fontId="8" fillId="2" borderId="214" xfId="0" applyNumberFormat="1" applyFont="1" applyFill="1" applyBorder="1" applyAlignment="1">
      <alignment horizontal="right" vertical="center"/>
    </xf>
    <xf numFmtId="165" fontId="1" fillId="2" borderId="214" xfId="0" applyNumberFormat="1" applyFont="1" applyFill="1" applyBorder="1" applyAlignment="1">
      <alignment horizontal="right" vertical="center"/>
    </xf>
    <xf numFmtId="49" fontId="9" fillId="2" borderId="217" xfId="28" applyNumberFormat="1" applyFont="1" applyFill="1" applyBorder="1" applyAlignment="1">
      <alignment horizontal="center" vertical="center" wrapText="1"/>
    </xf>
    <xf numFmtId="0" fontId="9" fillId="5" borderId="218" xfId="0" applyFont="1" applyFill="1" applyBorder="1" applyAlignment="1">
      <alignment horizontal="left" vertical="center" wrapText="1" readingOrder="1"/>
    </xf>
    <xf numFmtId="165" fontId="1" fillId="2" borderId="219" xfId="0" applyNumberFormat="1" applyFont="1" applyFill="1" applyBorder="1" applyAlignment="1">
      <alignment horizontal="right" vertical="center"/>
    </xf>
    <xf numFmtId="164" fontId="1" fillId="2" borderId="219" xfId="1" applyFont="1" applyFill="1" applyBorder="1" applyAlignment="1">
      <alignment horizontal="right" vertical="center"/>
    </xf>
    <xf numFmtId="0" fontId="4" fillId="5" borderId="94" xfId="0" applyFont="1" applyFill="1" applyBorder="1" applyAlignment="1">
      <alignment horizontal="left" vertical="center" wrapText="1" readingOrder="1"/>
    </xf>
    <xf numFmtId="49" fontId="9" fillId="4" borderId="222" xfId="28" applyNumberFormat="1" applyFont="1" applyFill="1" applyBorder="1" applyAlignment="1">
      <alignment horizontal="center" vertical="center" wrapText="1"/>
    </xf>
    <xf numFmtId="0" fontId="9" fillId="4" borderId="223" xfId="0" applyFont="1" applyFill="1" applyBorder="1" applyAlignment="1">
      <alignment horizontal="left" vertical="center" wrapText="1" readingOrder="1"/>
    </xf>
    <xf numFmtId="165" fontId="1" fillId="4" borderId="224" xfId="0" applyNumberFormat="1" applyFont="1" applyFill="1" applyBorder="1" applyAlignment="1">
      <alignment horizontal="right" vertical="center"/>
    </xf>
    <xf numFmtId="164" fontId="1" fillId="4" borderId="224" xfId="1" applyFont="1" applyFill="1" applyBorder="1" applyAlignment="1">
      <alignment horizontal="right" vertical="center"/>
    </xf>
    <xf numFmtId="49" fontId="4" fillId="0" borderId="227" xfId="28" applyNumberFormat="1" applyFont="1" applyFill="1" applyBorder="1" applyAlignment="1">
      <alignment horizontal="center" vertical="center" wrapText="1"/>
    </xf>
    <xf numFmtId="0" fontId="4" fillId="0" borderId="228" xfId="0" applyFont="1" applyBorder="1" applyAlignment="1">
      <alignment horizontal="left" vertical="center" wrapText="1" readingOrder="1"/>
    </xf>
    <xf numFmtId="165" fontId="1" fillId="4" borderId="229" xfId="0" applyNumberFormat="1" applyFont="1" applyFill="1" applyBorder="1" applyAlignment="1">
      <alignment horizontal="right" vertical="center"/>
    </xf>
    <xf numFmtId="164" fontId="1" fillId="4" borderId="229" xfId="1" applyFont="1" applyFill="1" applyBorder="1" applyAlignment="1">
      <alignment horizontal="right" vertical="center"/>
    </xf>
    <xf numFmtId="165" fontId="8" fillId="4" borderId="224" xfId="0" applyNumberFormat="1" applyFont="1" applyFill="1" applyBorder="1" applyAlignment="1">
      <alignment horizontal="right" vertical="center"/>
    </xf>
    <xf numFmtId="49" fontId="4" fillId="2" borderId="227" xfId="28" applyNumberFormat="1" applyFont="1" applyFill="1" applyBorder="1" applyAlignment="1">
      <alignment horizontal="center" vertical="center" wrapText="1"/>
    </xf>
    <xf numFmtId="0" fontId="4" fillId="5" borderId="228" xfId="0" applyFont="1" applyFill="1" applyBorder="1" applyAlignment="1">
      <alignment horizontal="left" vertical="center" wrapText="1" readingOrder="1"/>
    </xf>
    <xf numFmtId="165" fontId="8" fillId="2" borderId="229" xfId="0" applyNumberFormat="1" applyFont="1" applyFill="1" applyBorder="1" applyAlignment="1">
      <alignment horizontal="right" vertical="center"/>
    </xf>
    <xf numFmtId="165" fontId="1" fillId="2" borderId="229" xfId="0" applyNumberFormat="1" applyFont="1" applyFill="1" applyBorder="1" applyAlignment="1">
      <alignment horizontal="right" vertical="center"/>
    </xf>
    <xf numFmtId="0" fontId="9" fillId="4" borderId="232" xfId="0" applyFont="1" applyFill="1" applyBorder="1" applyAlignment="1">
      <alignment horizontal="left" vertical="center" wrapText="1" readingOrder="1"/>
    </xf>
    <xf numFmtId="165" fontId="1" fillId="4" borderId="233" xfId="0" applyNumberFormat="1" applyFont="1" applyFill="1" applyBorder="1" applyAlignment="1">
      <alignment horizontal="right" vertical="center"/>
    </xf>
    <xf numFmtId="0" fontId="4" fillId="5" borderId="234" xfId="0" applyFont="1" applyFill="1" applyBorder="1" applyAlignment="1">
      <alignment horizontal="left" vertical="center" wrapText="1" readingOrder="1"/>
    </xf>
    <xf numFmtId="165" fontId="8" fillId="2" borderId="235" xfId="0" applyNumberFormat="1" applyFont="1" applyFill="1" applyBorder="1" applyAlignment="1">
      <alignment horizontal="right" vertical="center"/>
    </xf>
    <xf numFmtId="165" fontId="1" fillId="2" borderId="236" xfId="0" applyNumberFormat="1" applyFont="1" applyFill="1" applyBorder="1" applyAlignment="1">
      <alignment horizontal="right" vertical="center"/>
    </xf>
    <xf numFmtId="49" fontId="4" fillId="2" borderId="38" xfId="28" applyNumberFormat="1" applyFont="1" applyFill="1" applyBorder="1" applyAlignment="1">
      <alignment horizontal="center" vertical="center" wrapText="1"/>
    </xf>
    <xf numFmtId="0" fontId="4" fillId="5" borderId="43" xfId="0" applyFont="1" applyFill="1" applyBorder="1" applyAlignment="1">
      <alignment horizontal="left" vertical="center" wrapText="1" readingOrder="1"/>
    </xf>
    <xf numFmtId="49" fontId="4" fillId="0" borderId="222" xfId="28" applyNumberFormat="1" applyFont="1" applyFill="1" applyBorder="1" applyAlignment="1">
      <alignment horizontal="center" vertical="center" wrapText="1"/>
    </xf>
    <xf numFmtId="0" fontId="4" fillId="0" borderId="223" xfId="0" applyFont="1" applyBorder="1" applyAlignment="1">
      <alignment horizontal="left" vertical="center" wrapText="1" readingOrder="1"/>
    </xf>
    <xf numFmtId="49" fontId="4" fillId="0" borderId="237" xfId="28" applyNumberFormat="1" applyFont="1" applyFill="1" applyBorder="1" applyAlignment="1">
      <alignment horizontal="center" vertical="center" wrapText="1"/>
    </xf>
    <xf numFmtId="165" fontId="8" fillId="4" borderId="208" xfId="0" applyNumberFormat="1" applyFont="1" applyFill="1" applyBorder="1" applyAlignment="1">
      <alignment horizontal="right" vertical="center"/>
    </xf>
    <xf numFmtId="165" fontId="1" fillId="4" borderId="239" xfId="0" applyNumberFormat="1" applyFont="1" applyFill="1" applyBorder="1" applyAlignment="1">
      <alignment horizontal="right" vertical="center"/>
    </xf>
    <xf numFmtId="0" fontId="4" fillId="0" borderId="238" xfId="0" applyFont="1" applyBorder="1" applyAlignment="1">
      <alignment horizontal="left" vertical="top" wrapText="1" readingOrder="1"/>
    </xf>
    <xf numFmtId="0" fontId="57" fillId="0" borderId="0" xfId="28" applyFont="1" applyAlignment="1">
      <alignment horizontal="center" vertical="center" wrapText="1" readingOrder="1"/>
    </xf>
    <xf numFmtId="0" fontId="34" fillId="0" borderId="0" xfId="29" applyFont="1" applyAlignment="1">
      <alignment horizontal="left" vertical="center" wrapText="1" indent="2"/>
    </xf>
    <xf numFmtId="0" fontId="57" fillId="0" borderId="0" xfId="29" applyFont="1" applyAlignment="1">
      <alignment horizontal="right" vertical="center" wrapText="1" indent="2"/>
    </xf>
    <xf numFmtId="0" fontId="54" fillId="0" borderId="0" xfId="28" applyAlignment="1">
      <alignment horizontal="center" vertical="center"/>
    </xf>
    <xf numFmtId="0" fontId="64" fillId="0" borderId="0" xfId="28" applyFont="1" applyAlignment="1">
      <alignment horizontal="center" vertical="center" wrapText="1" readingOrder="1"/>
    </xf>
    <xf numFmtId="0" fontId="61" fillId="0" borderId="0" xfId="22" applyFont="1" applyAlignment="1">
      <alignment horizontal="center" vertical="center" wrapText="1" readingOrder="1"/>
    </xf>
    <xf numFmtId="0" fontId="27" fillId="0" borderId="0" xfId="22" applyFont="1" applyAlignment="1">
      <alignment horizontal="center" vertical="center" wrapText="1" readingOrder="1"/>
    </xf>
    <xf numFmtId="0" fontId="16" fillId="0" borderId="0" xfId="34" applyFont="1" applyAlignment="1">
      <alignment horizontal="left" vertical="top" wrapText="1" readingOrder="1"/>
    </xf>
    <xf numFmtId="0" fontId="57" fillId="0" borderId="0" xfId="34" applyFont="1" applyAlignment="1">
      <alignment horizontal="right" vertical="top" wrapText="1" readingOrder="2"/>
    </xf>
    <xf numFmtId="0" fontId="110" fillId="0" borderId="0" xfId="28" applyFont="1" applyAlignment="1">
      <alignment horizontal="left" vertical="center" wrapText="1" indent="11" readingOrder="2"/>
    </xf>
    <xf numFmtId="0" fontId="112" fillId="0" borderId="0" xfId="28" applyFont="1" applyAlignment="1">
      <alignment horizontal="left" vertical="center" wrapText="1" indent="11" readingOrder="2"/>
    </xf>
    <xf numFmtId="0" fontId="113" fillId="0" borderId="0" xfId="28" applyFont="1" applyAlignment="1">
      <alignment horizontal="left" vertical="center" wrapText="1" readingOrder="2"/>
    </xf>
    <xf numFmtId="0" fontId="113" fillId="0" borderId="0" xfId="28" applyFont="1" applyAlignment="1">
      <alignment horizontal="left" vertical="center" readingOrder="2"/>
    </xf>
    <xf numFmtId="0" fontId="16" fillId="0" borderId="0" xfId="34" applyFont="1" applyAlignment="1">
      <alignment horizontal="left" vertical="top" wrapText="1"/>
    </xf>
    <xf numFmtId="0" fontId="57" fillId="0" borderId="0" xfId="35" applyFont="1" applyAlignment="1">
      <alignment horizontal="center" vertical="center"/>
    </xf>
    <xf numFmtId="0" fontId="5" fillId="0" borderId="17" xfId="35" applyFont="1" applyBorder="1" applyAlignment="1">
      <alignment horizontal="center" vertical="center"/>
    </xf>
    <xf numFmtId="0" fontId="23" fillId="0" borderId="0" xfId="28" applyFont="1" applyAlignment="1">
      <alignment horizontal="distributed" vertical="center" wrapText="1" readingOrder="1"/>
    </xf>
    <xf numFmtId="0" fontId="56" fillId="0" borderId="0" xfId="28" applyFont="1" applyAlignment="1">
      <alignment horizontal="center" vertical="center" wrapText="1" readingOrder="1"/>
    </xf>
    <xf numFmtId="0" fontId="34" fillId="0" borderId="0" xfId="28" applyFont="1" applyAlignment="1">
      <alignment horizontal="left" vertical="center" wrapText="1" readingOrder="1"/>
    </xf>
    <xf numFmtId="0" fontId="57" fillId="0" borderId="0" xfId="28" applyFont="1" applyAlignment="1">
      <alignment horizontal="right" vertical="center" readingOrder="2"/>
    </xf>
    <xf numFmtId="0" fontId="17" fillId="0" borderId="0" xfId="28" applyFont="1" applyAlignment="1">
      <alignment horizontal="left" vertical="top" wrapText="1"/>
    </xf>
    <xf numFmtId="0" fontId="58" fillId="0" borderId="0" xfId="28" applyFont="1" applyAlignment="1">
      <alignment horizontal="right" vertical="top" wrapText="1" indent="3" readingOrder="2"/>
    </xf>
    <xf numFmtId="0" fontId="36" fillId="0" borderId="0" xfId="28" applyFont="1" applyAlignment="1">
      <alignment horizontal="left" vertical="top" wrapText="1" indent="3" readingOrder="1"/>
    </xf>
    <xf numFmtId="0" fontId="58" fillId="0" borderId="0" xfId="35" applyFont="1" applyAlignment="1">
      <alignment horizontal="right" vertical="top" wrapText="1" indent="3" readingOrder="2"/>
    </xf>
    <xf numFmtId="0" fontId="23" fillId="0" borderId="0" xfId="28" applyFont="1" applyAlignment="1">
      <alignment horizontal="left" vertical="top" wrapText="1" readingOrder="1"/>
    </xf>
    <xf numFmtId="0" fontId="57" fillId="0" borderId="0" xfId="28" applyFont="1" applyAlignment="1">
      <alignment horizontal="right" vertical="top" readingOrder="2"/>
    </xf>
    <xf numFmtId="0" fontId="23" fillId="4" borderId="0" xfId="28" applyFont="1" applyFill="1" applyAlignment="1">
      <alignment horizontal="left" vertical="top" wrapText="1" readingOrder="1"/>
    </xf>
    <xf numFmtId="0" fontId="58" fillId="0" borderId="0" xfId="28" applyFont="1" applyAlignment="1">
      <alignment horizontal="right" vertical="top" wrapText="1" readingOrder="2"/>
    </xf>
    <xf numFmtId="0" fontId="51" fillId="0" borderId="0" xfId="28" applyFont="1" applyAlignment="1">
      <alignment horizontal="left" vertical="top" wrapText="1"/>
    </xf>
    <xf numFmtId="0" fontId="52" fillId="0" borderId="0" xfId="28" applyFont="1" applyAlignment="1">
      <alignment horizontal="right" vertical="top" wrapText="1" readingOrder="2"/>
    </xf>
    <xf numFmtId="0" fontId="16" fillId="0" borderId="0" xfId="28" applyFont="1" applyAlignment="1">
      <alignment horizontal="left" vertical="top" wrapText="1"/>
    </xf>
    <xf numFmtId="0" fontId="50" fillId="0" borderId="0" xfId="28" applyFont="1" applyAlignment="1">
      <alignment horizontal="right" vertical="top" wrapText="1" indent="3" readingOrder="2"/>
    </xf>
    <xf numFmtId="0" fontId="17" fillId="0" borderId="0" xfId="28" applyFont="1" applyAlignment="1">
      <alignment horizontal="left" vertical="top" wrapText="1" indent="3"/>
    </xf>
    <xf numFmtId="0" fontId="50" fillId="0" borderId="0" xfId="28" applyFont="1" applyAlignment="1">
      <alignment horizontal="center" vertical="top" wrapText="1" readingOrder="2"/>
    </xf>
    <xf numFmtId="0" fontId="37" fillId="0" borderId="0" xfId="35" applyFont="1" applyAlignment="1">
      <alignment horizontal="left" vertical="top" wrapText="1" indent="3"/>
    </xf>
    <xf numFmtId="0" fontId="43" fillId="0" borderId="0" xfId="35" applyFont="1" applyAlignment="1">
      <alignment horizontal="right" vertical="top" wrapText="1" indent="2" readingOrder="2"/>
    </xf>
    <xf numFmtId="0" fontId="41" fillId="0" borderId="0" xfId="35" applyFont="1" applyAlignment="1">
      <alignment horizontal="left" vertical="top" wrapText="1"/>
    </xf>
    <xf numFmtId="0" fontId="42" fillId="0" borderId="0" xfId="35" applyFont="1" applyAlignment="1">
      <alignment horizontal="right" vertical="top" wrapText="1" readingOrder="2"/>
    </xf>
    <xf numFmtId="0" fontId="46" fillId="0" borderId="0" xfId="35" applyFont="1" applyAlignment="1">
      <alignment horizontal="right" vertical="top" wrapText="1" readingOrder="2"/>
    </xf>
    <xf numFmtId="0" fontId="40" fillId="0" borderId="0" xfId="35" applyFont="1" applyAlignment="1">
      <alignment horizontal="right" vertical="top" wrapText="1" readingOrder="2"/>
    </xf>
    <xf numFmtId="0" fontId="44" fillId="0" borderId="0" xfId="35" applyFont="1" applyAlignment="1">
      <alignment horizontal="left" vertical="top" wrapText="1" indent="3"/>
    </xf>
    <xf numFmtId="0" fontId="42" fillId="0" borderId="0" xfId="35" applyFont="1" applyAlignment="1">
      <alignment horizontal="distributed" vertical="top" wrapText="1" indent="2" readingOrder="2"/>
    </xf>
    <xf numFmtId="0" fontId="43" fillId="0" borderId="0" xfId="35" applyFont="1" applyAlignment="1">
      <alignment horizontal="distributed" vertical="top" wrapText="1" indent="2" readingOrder="2"/>
    </xf>
    <xf numFmtId="0" fontId="40" fillId="0" borderId="0" xfId="35" applyFont="1" applyAlignment="1">
      <alignment horizontal="distributed" vertical="top" wrapText="1" indent="2" readingOrder="2"/>
    </xf>
    <xf numFmtId="0" fontId="37" fillId="0" borderId="0" xfId="35" applyFont="1" applyAlignment="1">
      <alignment horizontal="left" vertical="top" wrapText="1" indent="3" readingOrder="1"/>
    </xf>
    <xf numFmtId="0" fontId="45" fillId="0" borderId="0" xfId="35" applyFont="1" applyAlignment="1">
      <alignment horizontal="right" vertical="top" wrapText="1" indent="2" readingOrder="2"/>
    </xf>
    <xf numFmtId="0" fontId="39" fillId="0" borderId="0" xfId="28" applyFont="1" applyAlignment="1">
      <alignment horizontal="center" vertical="top" wrapText="1"/>
    </xf>
    <xf numFmtId="0" fontId="40" fillId="0" borderId="0" xfId="28" applyFont="1" applyAlignment="1">
      <alignment horizontal="center" vertical="top" wrapText="1" readingOrder="2"/>
    </xf>
    <xf numFmtId="0" fontId="42" fillId="0" borderId="0" xfId="35" applyFont="1" applyAlignment="1">
      <alignment horizontal="right" vertical="center" readingOrder="2"/>
    </xf>
    <xf numFmtId="0" fontId="30" fillId="5" borderId="134" xfId="0" applyFont="1" applyFill="1" applyBorder="1" applyAlignment="1">
      <alignment horizontal="right" vertical="center" wrapText="1" indent="1" readingOrder="2"/>
    </xf>
    <xf numFmtId="0" fontId="30" fillId="5" borderId="17" xfId="0" applyFont="1" applyFill="1" applyBorder="1" applyAlignment="1">
      <alignment horizontal="right" vertical="center" wrapText="1" indent="1" readingOrder="2"/>
    </xf>
    <xf numFmtId="49" fontId="98" fillId="4" borderId="135" xfId="58" applyNumberFormat="1" applyFont="1" applyFill="1" applyBorder="1" applyAlignment="1">
      <alignment horizontal="center" vertical="center" wrapText="1"/>
    </xf>
    <xf numFmtId="49" fontId="98" fillId="4" borderId="137" xfId="58" applyNumberFormat="1" applyFont="1" applyFill="1" applyBorder="1" applyAlignment="1">
      <alignment horizontal="center" vertical="center" wrapText="1"/>
    </xf>
    <xf numFmtId="1" fontId="98" fillId="4" borderId="135" xfId="58" applyNumberFormat="1" applyFont="1" applyFill="1" applyBorder="1" applyAlignment="1">
      <alignment horizontal="center" vertical="center" wrapText="1" readingOrder="1"/>
    </xf>
    <xf numFmtId="1" fontId="98" fillId="4" borderId="136" xfId="58" applyNumberFormat="1" applyFont="1" applyFill="1" applyBorder="1" applyAlignment="1">
      <alignment horizontal="center" vertical="center" wrapText="1" readingOrder="1"/>
    </xf>
    <xf numFmtId="0" fontId="28" fillId="3" borderId="18" xfId="0" applyFont="1" applyFill="1" applyBorder="1" applyAlignment="1">
      <alignment horizontal="right" vertical="center" wrapText="1" readingOrder="2"/>
    </xf>
    <xf numFmtId="0" fontId="28" fillId="3" borderId="0" xfId="0" applyFont="1" applyFill="1" applyBorder="1" applyAlignment="1">
      <alignment horizontal="right" vertical="center" wrapText="1" readingOrder="2"/>
    </xf>
    <xf numFmtId="0" fontId="29" fillId="5" borderId="18" xfId="0" applyFont="1" applyFill="1" applyBorder="1" applyAlignment="1">
      <alignment horizontal="right" vertical="center" wrapText="1" readingOrder="2"/>
    </xf>
    <xf numFmtId="0" fontId="29" fillId="5" borderId="0" xfId="0" applyFont="1" applyFill="1" applyBorder="1" applyAlignment="1">
      <alignment horizontal="right" vertical="center" wrapText="1" readingOrder="2"/>
    </xf>
    <xf numFmtId="0" fontId="30" fillId="3" borderId="18" xfId="0" applyFont="1" applyFill="1" applyBorder="1" applyAlignment="1">
      <alignment horizontal="right" vertical="center" wrapText="1" indent="1" readingOrder="2"/>
    </xf>
    <xf numFmtId="0" fontId="30" fillId="3" borderId="0" xfId="0" applyFont="1" applyFill="1" applyBorder="1" applyAlignment="1">
      <alignment horizontal="right" vertical="center" wrapText="1" indent="1" readingOrder="2"/>
    </xf>
    <xf numFmtId="0" fontId="29" fillId="2" borderId="18" xfId="0" applyFont="1" applyFill="1" applyBorder="1" applyAlignment="1">
      <alignment horizontal="right" vertical="center" wrapText="1" readingOrder="2"/>
    </xf>
    <xf numFmtId="0" fontId="29" fillId="2" borderId="0" xfId="0" applyFont="1" applyFill="1" applyBorder="1" applyAlignment="1">
      <alignment horizontal="right" vertical="center" wrapText="1" readingOrder="2"/>
    </xf>
    <xf numFmtId="0" fontId="30" fillId="5" borderId="18" xfId="0" applyFont="1" applyFill="1" applyBorder="1" applyAlignment="1">
      <alignment horizontal="right" vertical="center" wrapText="1" indent="1" readingOrder="2"/>
    </xf>
    <xf numFmtId="0" fontId="30" fillId="5" borderId="0" xfId="0" applyFont="1" applyFill="1" applyBorder="1" applyAlignment="1">
      <alignment horizontal="right" vertical="center" wrapText="1" indent="1" readingOrder="2"/>
    </xf>
    <xf numFmtId="0" fontId="29" fillId="3" borderId="18" xfId="0" applyFont="1" applyFill="1" applyBorder="1" applyAlignment="1">
      <alignment horizontal="right" vertical="center" wrapText="1" readingOrder="2"/>
    </xf>
    <xf numFmtId="0" fontId="29" fillId="3" borderId="0" xfId="0" applyFont="1" applyFill="1" applyBorder="1" applyAlignment="1">
      <alignment horizontal="right" vertical="center" wrapText="1" readingOrder="2"/>
    </xf>
    <xf numFmtId="0" fontId="29" fillId="3" borderId="168" xfId="0" applyFont="1" applyFill="1" applyBorder="1" applyAlignment="1">
      <alignment horizontal="right" vertical="center" wrapText="1" readingOrder="2"/>
    </xf>
    <xf numFmtId="0" fontId="29" fillId="3" borderId="166" xfId="0" applyFont="1" applyFill="1" applyBorder="1" applyAlignment="1">
      <alignment horizontal="right" vertical="center" wrapText="1" readingOrder="2"/>
    </xf>
    <xf numFmtId="0" fontId="30" fillId="3" borderId="178" xfId="0" applyFont="1" applyFill="1" applyBorder="1" applyAlignment="1">
      <alignment horizontal="right" vertical="center" wrapText="1" indent="1" readingOrder="2"/>
    </xf>
    <xf numFmtId="0" fontId="30" fillId="3" borderId="175" xfId="0" applyFont="1" applyFill="1" applyBorder="1" applyAlignment="1">
      <alignment horizontal="right" vertical="center" wrapText="1" indent="1" readingOrder="2"/>
    </xf>
    <xf numFmtId="0" fontId="30" fillId="5" borderId="173" xfId="0" applyFont="1" applyFill="1" applyBorder="1" applyAlignment="1">
      <alignment horizontal="right" vertical="center" wrapText="1" indent="1" readingOrder="2"/>
    </xf>
    <xf numFmtId="0" fontId="30" fillId="5" borderId="170" xfId="0" applyFont="1" applyFill="1" applyBorder="1" applyAlignment="1">
      <alignment horizontal="right" vertical="center" wrapText="1" indent="1" readingOrder="2"/>
    </xf>
    <xf numFmtId="0" fontId="30" fillId="4" borderId="18" xfId="0" applyFont="1" applyFill="1" applyBorder="1" applyAlignment="1">
      <alignment horizontal="right" vertical="center" wrapText="1" indent="1" readingOrder="2"/>
    </xf>
    <xf numFmtId="0" fontId="30" fillId="4" borderId="0" xfId="0" applyFont="1" applyFill="1" applyBorder="1" applyAlignment="1">
      <alignment horizontal="right" vertical="center" wrapText="1" indent="1" readingOrder="2"/>
    </xf>
    <xf numFmtId="0" fontId="29" fillId="5" borderId="168" xfId="0" applyFont="1" applyFill="1" applyBorder="1" applyAlignment="1">
      <alignment horizontal="right" vertical="center" wrapText="1" readingOrder="2"/>
    </xf>
    <xf numFmtId="0" fontId="29" fillId="5" borderId="166" xfId="0" applyFont="1" applyFill="1" applyBorder="1" applyAlignment="1">
      <alignment horizontal="right" vertical="center" wrapText="1" readingOrder="2"/>
    </xf>
    <xf numFmtId="0" fontId="30" fillId="5" borderId="168" xfId="0" applyFont="1" applyFill="1" applyBorder="1" applyAlignment="1">
      <alignment horizontal="right" vertical="center" wrapText="1" indent="1" readingOrder="2"/>
    </xf>
    <xf numFmtId="0" fontId="30" fillId="5" borderId="166" xfId="0" applyFont="1" applyFill="1" applyBorder="1" applyAlignment="1">
      <alignment horizontal="right" vertical="center" wrapText="1" indent="1" readingOrder="2"/>
    </xf>
    <xf numFmtId="0" fontId="29" fillId="5" borderId="20" xfId="0" applyFont="1" applyFill="1" applyBorder="1" applyAlignment="1">
      <alignment horizontal="right" vertical="center" wrapText="1" readingOrder="2"/>
    </xf>
    <xf numFmtId="0" fontId="29" fillId="5" borderId="17" xfId="0" applyFont="1" applyFill="1" applyBorder="1" applyAlignment="1">
      <alignment horizontal="right" vertical="center" wrapText="1" readingOrder="2"/>
    </xf>
    <xf numFmtId="0" fontId="92" fillId="0" borderId="0" xfId="58" applyFont="1" applyAlignment="1">
      <alignment horizontal="center" vertical="center" wrapText="1"/>
    </xf>
    <xf numFmtId="0" fontId="93" fillId="0" borderId="0" xfId="58" applyFont="1" applyAlignment="1">
      <alignment horizontal="center" vertical="center" wrapText="1"/>
    </xf>
    <xf numFmtId="0" fontId="94" fillId="0" borderId="0" xfId="58" applyFont="1" applyAlignment="1">
      <alignment vertical="center" wrapText="1"/>
    </xf>
    <xf numFmtId="0" fontId="93" fillId="0" borderId="0" xfId="58" applyFont="1" applyBorder="1" applyAlignment="1">
      <alignment horizontal="center" vertical="center" wrapText="1"/>
    </xf>
    <xf numFmtId="0" fontId="93" fillId="0" borderId="0" xfId="58" applyFont="1" applyAlignment="1">
      <alignment horizontal="right" vertical="center" wrapText="1"/>
    </xf>
    <xf numFmtId="0" fontId="28" fillId="3" borderId="22" xfId="0" applyFont="1" applyFill="1" applyBorder="1" applyAlignment="1">
      <alignment horizontal="right" vertical="center" wrapText="1" readingOrder="2"/>
    </xf>
    <xf numFmtId="0" fontId="28" fillId="3" borderId="15" xfId="0" applyFont="1" applyFill="1" applyBorder="1" applyAlignment="1">
      <alignment horizontal="right" vertical="center" wrapText="1" readingOrder="2"/>
    </xf>
    <xf numFmtId="0" fontId="95" fillId="2" borderId="31" xfId="58" applyFont="1" applyFill="1" applyBorder="1" applyAlignment="1">
      <alignment horizontal="center" vertical="center" wrapText="1"/>
    </xf>
    <xf numFmtId="0" fontId="95" fillId="2" borderId="10" xfId="58" applyFont="1" applyFill="1" applyBorder="1" applyAlignment="1">
      <alignment horizontal="center" vertical="center" wrapText="1"/>
    </xf>
    <xf numFmtId="0" fontId="95" fillId="2" borderId="14" xfId="58" applyFont="1" applyFill="1" applyBorder="1" applyAlignment="1">
      <alignment horizontal="center" vertical="center" wrapText="1"/>
    </xf>
    <xf numFmtId="0" fontId="96" fillId="2" borderId="31" xfId="58" applyFont="1" applyFill="1" applyBorder="1" applyAlignment="1">
      <alignment horizontal="center" vertical="center" wrapText="1"/>
    </xf>
    <xf numFmtId="0" fontId="96" fillId="2" borderId="10" xfId="58" applyFont="1" applyFill="1" applyBorder="1" applyAlignment="1">
      <alignment horizontal="center" vertical="center" wrapText="1"/>
    </xf>
    <xf numFmtId="0" fontId="96" fillId="2" borderId="14" xfId="58" applyFont="1" applyFill="1" applyBorder="1" applyAlignment="1">
      <alignment horizontal="center" vertical="center" wrapText="1"/>
    </xf>
    <xf numFmtId="0" fontId="97" fillId="2" borderId="31" xfId="58" applyFont="1" applyFill="1" applyBorder="1" applyAlignment="1">
      <alignment horizontal="center" vertical="center" wrapText="1"/>
    </xf>
    <xf numFmtId="0" fontId="97" fillId="2" borderId="10" xfId="58" applyFont="1" applyFill="1" applyBorder="1" applyAlignment="1">
      <alignment horizontal="center" vertical="center" wrapText="1"/>
    </xf>
    <xf numFmtId="0" fontId="98" fillId="2" borderId="31" xfId="58" applyFont="1" applyFill="1" applyBorder="1" applyAlignment="1">
      <alignment horizontal="center" wrapText="1"/>
    </xf>
    <xf numFmtId="0" fontId="93" fillId="2" borderId="22" xfId="58" applyFont="1" applyFill="1" applyBorder="1" applyAlignment="1">
      <alignment horizontal="center" vertical="center" wrapText="1"/>
    </xf>
    <xf numFmtId="0" fontId="93" fillId="2" borderId="23" xfId="58" applyFont="1" applyFill="1" applyBorder="1" applyAlignment="1">
      <alignment horizontal="center" vertical="center" wrapText="1"/>
    </xf>
    <xf numFmtId="0" fontId="93" fillId="2" borderId="18" xfId="58" applyFont="1" applyFill="1" applyBorder="1" applyAlignment="1">
      <alignment horizontal="center" vertical="center" wrapText="1"/>
    </xf>
    <xf numFmtId="0" fontId="93" fillId="2" borderId="19" xfId="58" applyFont="1" applyFill="1" applyBorder="1" applyAlignment="1">
      <alignment horizontal="center" vertical="center" wrapText="1"/>
    </xf>
    <xf numFmtId="0" fontId="93" fillId="2" borderId="20" xfId="58" applyFont="1" applyFill="1" applyBorder="1" applyAlignment="1">
      <alignment horizontal="center" vertical="center" wrapText="1"/>
    </xf>
    <xf numFmtId="0" fontId="93" fillId="2" borderId="21" xfId="58" applyFont="1" applyFill="1" applyBorder="1" applyAlignment="1">
      <alignment horizontal="center" vertical="center" wrapText="1"/>
    </xf>
    <xf numFmtId="0" fontId="91" fillId="2" borderId="10" xfId="58" applyFont="1" applyFill="1" applyBorder="1" applyAlignment="1">
      <alignment horizontal="center" vertical="top" wrapText="1"/>
    </xf>
    <xf numFmtId="49" fontId="98" fillId="4" borderId="24" xfId="58" applyNumberFormat="1" applyFont="1" applyFill="1" applyBorder="1" applyAlignment="1">
      <alignment horizontal="center" vertical="center" wrapText="1"/>
    </xf>
    <xf numFmtId="49" fontId="98" fillId="4" borderId="25" xfId="58" applyNumberFormat="1" applyFont="1" applyFill="1" applyBorder="1" applyAlignment="1">
      <alignment horizontal="center" vertical="center" wrapText="1"/>
    </xf>
    <xf numFmtId="0" fontId="29" fillId="4" borderId="18" xfId="0" applyFont="1" applyFill="1" applyBorder="1" applyAlignment="1">
      <alignment horizontal="right" vertical="center" wrapText="1" readingOrder="2"/>
    </xf>
    <xf numFmtId="0" fontId="29" fillId="4" borderId="0" xfId="0" applyFont="1" applyFill="1" applyBorder="1" applyAlignment="1">
      <alignment horizontal="right" vertical="center" wrapText="1" readingOrder="2"/>
    </xf>
    <xf numFmtId="1" fontId="98" fillId="4" borderId="24" xfId="58" applyNumberFormat="1" applyFont="1" applyFill="1" applyBorder="1" applyAlignment="1">
      <alignment horizontal="center" vertical="center" wrapText="1" readingOrder="1"/>
    </xf>
    <xf numFmtId="1" fontId="98" fillId="4" borderId="25" xfId="58" applyNumberFormat="1" applyFont="1" applyFill="1" applyBorder="1" applyAlignment="1">
      <alignment horizontal="center" vertical="center" wrapText="1" readingOrder="1"/>
    </xf>
    <xf numFmtId="0" fontId="28" fillId="2" borderId="18" xfId="0" applyFont="1" applyFill="1" applyBorder="1" applyAlignment="1">
      <alignment horizontal="right" vertical="center" wrapText="1" readingOrder="2"/>
    </xf>
    <xf numFmtId="0" fontId="28" fillId="2" borderId="0" xfId="0" applyFont="1" applyFill="1" applyBorder="1" applyAlignment="1">
      <alignment horizontal="right" vertical="center" wrapText="1" readingOrder="2"/>
    </xf>
    <xf numFmtId="0" fontId="95" fillId="2" borderId="22" xfId="58" applyFont="1" applyFill="1" applyBorder="1" applyAlignment="1">
      <alignment horizontal="center" vertical="center" wrapText="1"/>
    </xf>
    <xf numFmtId="0" fontId="95" fillId="2" borderId="18" xfId="58" applyFont="1" applyFill="1" applyBorder="1" applyAlignment="1">
      <alignment horizontal="center" vertical="center" wrapText="1"/>
    </xf>
    <xf numFmtId="0" fontId="95" fillId="2" borderId="20" xfId="58" applyFont="1" applyFill="1" applyBorder="1" applyAlignment="1">
      <alignment horizontal="center" vertical="center" wrapText="1"/>
    </xf>
    <xf numFmtId="49" fontId="98" fillId="2" borderId="31" xfId="0" applyNumberFormat="1" applyFont="1" applyFill="1" applyBorder="1" applyAlignment="1">
      <alignment horizontal="center" vertical="center"/>
    </xf>
    <xf numFmtId="49" fontId="98" fillId="2" borderId="10" xfId="0" applyNumberFormat="1" applyFont="1" applyFill="1" applyBorder="1" applyAlignment="1">
      <alignment horizontal="center" vertical="center"/>
    </xf>
    <xf numFmtId="49" fontId="98" fillId="2" borderId="14" xfId="0" applyNumberFormat="1" applyFont="1" applyFill="1" applyBorder="1" applyAlignment="1">
      <alignment horizontal="center" vertical="center"/>
    </xf>
    <xf numFmtId="49" fontId="95" fillId="2" borderId="14" xfId="0" applyNumberFormat="1" applyFont="1" applyFill="1" applyBorder="1" applyAlignment="1">
      <alignment horizontal="center" vertical="center"/>
    </xf>
    <xf numFmtId="49" fontId="98" fillId="0" borderId="0" xfId="0" applyNumberFormat="1" applyFont="1" applyBorder="1" applyAlignment="1">
      <alignment vertical="center"/>
    </xf>
    <xf numFmtId="0" fontId="97" fillId="0" borderId="0" xfId="0" applyFont="1" applyBorder="1" applyAlignment="1">
      <alignment horizontal="center" vertical="center"/>
    </xf>
    <xf numFmtId="49" fontId="97" fillId="0" borderId="0" xfId="0" applyNumberFormat="1" applyFont="1" applyAlignment="1">
      <alignment horizontal="right" vertical="center"/>
    </xf>
    <xf numFmtId="49" fontId="103" fillId="0" borderId="0" xfId="0" applyNumberFormat="1" applyFont="1" applyAlignment="1">
      <alignment horizontal="center" vertical="center"/>
    </xf>
    <xf numFmtId="49" fontId="97" fillId="0" borderId="0" xfId="0" applyNumberFormat="1" applyFont="1" applyAlignment="1">
      <alignment horizontal="center" vertical="center" wrapText="1"/>
    </xf>
    <xf numFmtId="1" fontId="98" fillId="4" borderId="139" xfId="58" applyNumberFormat="1" applyFont="1" applyFill="1" applyBorder="1" applyAlignment="1">
      <alignment horizontal="center" vertical="center" wrapText="1" readingOrder="1"/>
    </xf>
    <xf numFmtId="1" fontId="98" fillId="4" borderId="140" xfId="58" applyNumberFormat="1" applyFont="1" applyFill="1" applyBorder="1" applyAlignment="1">
      <alignment horizontal="center" vertical="center" wrapText="1" readingOrder="1"/>
    </xf>
    <xf numFmtId="49" fontId="98" fillId="4" borderId="139" xfId="58" applyNumberFormat="1" applyFont="1" applyFill="1" applyBorder="1" applyAlignment="1">
      <alignment horizontal="center" vertical="center" wrapText="1"/>
    </xf>
    <xf numFmtId="49" fontId="98" fillId="4" borderId="140" xfId="58" applyNumberFormat="1" applyFont="1" applyFill="1" applyBorder="1" applyAlignment="1">
      <alignment horizontal="center" vertical="center" wrapText="1"/>
    </xf>
    <xf numFmtId="49" fontId="103" fillId="0" borderId="0" xfId="0" applyNumberFormat="1" applyFont="1" applyAlignment="1">
      <alignment horizontal="center" vertical="center" wrapText="1"/>
    </xf>
    <xf numFmtId="49" fontId="97" fillId="0" borderId="0" xfId="0" applyNumberFormat="1" applyFont="1" applyAlignment="1">
      <alignment horizontal="center" vertical="center"/>
    </xf>
    <xf numFmtId="49" fontId="98" fillId="2" borderId="26" xfId="0" applyNumberFormat="1" applyFont="1" applyFill="1" applyBorder="1" applyAlignment="1">
      <alignment horizontal="center" vertical="center"/>
    </xf>
    <xf numFmtId="0" fontId="30" fillId="2" borderId="18" xfId="0" applyFont="1" applyFill="1" applyBorder="1" applyAlignment="1">
      <alignment horizontal="right" vertical="center" wrapText="1" indent="1" readingOrder="2"/>
    </xf>
    <xf numFmtId="0" fontId="30" fillId="2" borderId="0" xfId="0" applyFont="1" applyFill="1" applyBorder="1" applyAlignment="1">
      <alignment horizontal="right" vertical="center" wrapText="1" indent="1" readingOrder="2"/>
    </xf>
    <xf numFmtId="0" fontId="29" fillId="0" borderId="18" xfId="0" applyFont="1" applyFill="1" applyBorder="1" applyAlignment="1">
      <alignment horizontal="right" vertical="center" wrapText="1" readingOrder="2"/>
    </xf>
    <xf numFmtId="0" fontId="29" fillId="0" borderId="0" xfId="0" applyFont="1" applyFill="1" applyBorder="1" applyAlignment="1">
      <alignment horizontal="right" vertical="center" wrapText="1" readingOrder="2"/>
    </xf>
    <xf numFmtId="49" fontId="98" fillId="0" borderId="0" xfId="0" applyNumberFormat="1" applyFont="1" applyAlignment="1">
      <alignment vertical="center"/>
    </xf>
    <xf numFmtId="1" fontId="98" fillId="4" borderId="137" xfId="58" applyNumberFormat="1" applyFont="1" applyFill="1" applyBorder="1" applyAlignment="1">
      <alignment horizontal="center" vertical="center" wrapText="1" readingOrder="1"/>
    </xf>
    <xf numFmtId="49" fontId="8" fillId="4" borderId="24" xfId="58" applyNumberFormat="1" applyFont="1" applyFill="1" applyBorder="1" applyAlignment="1">
      <alignment horizontal="center" vertical="center" wrapText="1"/>
    </xf>
    <xf numFmtId="0" fontId="94" fillId="2" borderId="31" xfId="58" applyFont="1" applyFill="1" applyBorder="1" applyAlignment="1">
      <alignment horizontal="center" vertical="center" wrapText="1"/>
    </xf>
    <xf numFmtId="0" fontId="94" fillId="2" borderId="10" xfId="58" applyFont="1" applyFill="1" applyBorder="1" applyAlignment="1">
      <alignment horizontal="center" vertical="center" wrapText="1"/>
    </xf>
    <xf numFmtId="0" fontId="94" fillId="2" borderId="14" xfId="58" applyFont="1" applyFill="1" applyBorder="1" applyAlignment="1">
      <alignment horizontal="center" vertical="center" wrapText="1"/>
    </xf>
    <xf numFmtId="49" fontId="95" fillId="2" borderId="31" xfId="0" applyNumberFormat="1" applyFont="1" applyFill="1" applyBorder="1" applyAlignment="1">
      <alignment horizontal="center" vertical="center" wrapText="1"/>
    </xf>
    <xf numFmtId="49" fontId="95" fillId="2" borderId="10" xfId="0" applyNumberFormat="1" applyFont="1" applyFill="1" applyBorder="1" applyAlignment="1">
      <alignment horizontal="center" vertical="center" wrapText="1"/>
    </xf>
    <xf numFmtId="49" fontId="95" fillId="2" borderId="14" xfId="0" applyNumberFormat="1" applyFont="1" applyFill="1" applyBorder="1" applyAlignment="1">
      <alignment horizontal="center" vertical="center" wrapText="1"/>
    </xf>
    <xf numFmtId="49" fontId="98" fillId="2" borderId="31" xfId="0" applyNumberFormat="1" applyFont="1" applyFill="1" applyBorder="1" applyAlignment="1">
      <alignment horizontal="center" wrapText="1"/>
    </xf>
    <xf numFmtId="0" fontId="101" fillId="2" borderId="31" xfId="0" applyFont="1" applyFill="1" applyBorder="1"/>
    <xf numFmtId="0" fontId="101" fillId="2" borderId="10" xfId="0" applyFont="1" applyFill="1" applyBorder="1"/>
    <xf numFmtId="0" fontId="101" fillId="2" borderId="14" xfId="0" applyFont="1" applyFill="1" applyBorder="1"/>
    <xf numFmtId="49" fontId="91" fillId="2" borderId="14" xfId="0" applyNumberFormat="1" applyFont="1" applyFill="1" applyBorder="1" applyAlignment="1">
      <alignment horizontal="center" vertical="top" wrapText="1"/>
    </xf>
    <xf numFmtId="49" fontId="7" fillId="0" borderId="0" xfId="0" applyNumberFormat="1" applyFont="1" applyAlignment="1">
      <alignment horizontal="center" vertical="center"/>
    </xf>
    <xf numFmtId="49" fontId="106" fillId="2" borderId="5" xfId="62" applyNumberFormat="1" applyFont="1" applyFill="1" applyBorder="1" applyAlignment="1">
      <alignment horizontal="center" vertical="top" wrapText="1"/>
    </xf>
    <xf numFmtId="49" fontId="106" fillId="2" borderId="6" xfId="62" applyNumberFormat="1" applyFont="1" applyFill="1" applyBorder="1" applyAlignment="1">
      <alignment horizontal="center" vertical="top" wrapText="1"/>
    </xf>
    <xf numFmtId="49" fontId="106" fillId="2" borderId="4" xfId="62" applyNumberFormat="1" applyFont="1" applyFill="1" applyBorder="1" applyAlignment="1">
      <alignment horizontal="center" vertical="top" wrapText="1"/>
    </xf>
    <xf numFmtId="49" fontId="106" fillId="2" borderId="7" xfId="62" applyNumberFormat="1" applyFont="1" applyFill="1" applyBorder="1" applyAlignment="1">
      <alignment horizontal="center" vertical="top" wrapText="1"/>
    </xf>
    <xf numFmtId="49" fontId="98" fillId="2" borderId="1" xfId="62" applyNumberFormat="1" applyFont="1" applyFill="1" applyBorder="1" applyAlignment="1">
      <alignment horizontal="center" wrapText="1"/>
    </xf>
    <xf numFmtId="49" fontId="98" fillId="2" borderId="4" xfId="62" applyNumberFormat="1" applyFont="1" applyFill="1" applyBorder="1" applyAlignment="1">
      <alignment horizontal="center" wrapText="1"/>
    </xf>
    <xf numFmtId="49" fontId="98" fillId="2" borderId="2" xfId="62" applyNumberFormat="1" applyFont="1" applyFill="1" applyBorder="1" applyAlignment="1">
      <alignment horizontal="center" vertical="center"/>
    </xf>
    <xf numFmtId="49" fontId="98" fillId="2" borderId="15" xfId="62" applyNumberFormat="1" applyFont="1" applyFill="1" applyBorder="1" applyAlignment="1">
      <alignment horizontal="center" vertical="center"/>
    </xf>
    <xf numFmtId="49" fontId="98" fillId="2" borderId="16" xfId="62" applyNumberFormat="1" applyFont="1" applyFill="1" applyBorder="1" applyAlignment="1">
      <alignment horizontal="center" vertical="center"/>
    </xf>
    <xf numFmtId="49" fontId="98" fillId="2" borderId="0" xfId="62" applyNumberFormat="1" applyFont="1" applyFill="1" applyBorder="1" applyAlignment="1">
      <alignment horizontal="center" vertical="center"/>
    </xf>
    <xf numFmtId="49" fontId="98" fillId="2" borderId="5" xfId="62" applyNumberFormat="1" applyFont="1" applyFill="1" applyBorder="1" applyAlignment="1">
      <alignment horizontal="center" vertical="center"/>
    </xf>
    <xf numFmtId="49" fontId="98" fillId="2" borderId="17" xfId="62" applyNumberFormat="1" applyFont="1" applyFill="1" applyBorder="1" applyAlignment="1">
      <alignment horizontal="center" vertical="center"/>
    </xf>
    <xf numFmtId="49" fontId="116" fillId="0" borderId="137" xfId="0" applyNumberFormat="1" applyFont="1" applyBorder="1" applyAlignment="1">
      <alignment horizontal="left" wrapText="1"/>
    </xf>
    <xf numFmtId="49" fontId="117" fillId="0" borderId="137" xfId="0" applyNumberFormat="1" applyFont="1" applyBorder="1" applyAlignment="1">
      <alignment horizontal="right" vertical="center" wrapText="1" readingOrder="2"/>
    </xf>
    <xf numFmtId="49" fontId="98" fillId="0" borderId="17" xfId="62" applyNumberFormat="1" applyFont="1" applyBorder="1" applyAlignment="1">
      <alignment vertical="center"/>
    </xf>
    <xf numFmtId="49" fontId="5" fillId="0" borderId="0" xfId="62" applyNumberFormat="1" applyFont="1" applyBorder="1" applyAlignment="1">
      <alignment horizontal="center" vertical="center"/>
    </xf>
    <xf numFmtId="49" fontId="97" fillId="0" borderId="0" xfId="62" applyNumberFormat="1" applyFont="1" applyBorder="1" applyAlignment="1">
      <alignment horizontal="center" vertical="center"/>
    </xf>
    <xf numFmtId="49" fontId="103" fillId="0" borderId="0" xfId="62" applyNumberFormat="1" applyFont="1" applyAlignment="1">
      <alignment horizontal="center" vertical="center"/>
    </xf>
    <xf numFmtId="49" fontId="97" fillId="0" borderId="0" xfId="62" applyNumberFormat="1" applyFont="1" applyAlignment="1">
      <alignment horizontal="center" vertical="center" wrapText="1"/>
    </xf>
    <xf numFmtId="49" fontId="5" fillId="0" borderId="0" xfId="62" applyNumberFormat="1" applyFont="1" applyAlignment="1">
      <alignment horizontal="center" vertical="center" wrapText="1"/>
    </xf>
    <xf numFmtId="0" fontId="98" fillId="2" borderId="1" xfId="62" applyFont="1" applyFill="1" applyBorder="1" applyAlignment="1">
      <alignment horizontal="center" wrapText="1"/>
    </xf>
    <xf numFmtId="0" fontId="98" fillId="2" borderId="4" xfId="62" applyFont="1" applyFill="1" applyBorder="1" applyAlignment="1">
      <alignment horizontal="center" wrapText="1"/>
    </xf>
    <xf numFmtId="49" fontId="95" fillId="2" borderId="1" xfId="62" applyNumberFormat="1" applyFont="1" applyFill="1" applyBorder="1" applyAlignment="1">
      <alignment horizontal="center" vertical="center"/>
    </xf>
    <xf numFmtId="49" fontId="95" fillId="2" borderId="4" xfId="62" applyNumberFormat="1" applyFont="1" applyFill="1" applyBorder="1" applyAlignment="1">
      <alignment horizontal="center" vertical="center"/>
    </xf>
    <xf numFmtId="49" fontId="95" fillId="2" borderId="7" xfId="62" applyNumberFormat="1" applyFont="1" applyFill="1" applyBorder="1" applyAlignment="1">
      <alignment horizontal="center" vertical="center"/>
    </xf>
    <xf numFmtId="49" fontId="98" fillId="2" borderId="2" xfId="62" applyNumberFormat="1" applyFont="1" applyFill="1" applyBorder="1" applyAlignment="1">
      <alignment horizontal="center" wrapText="1"/>
    </xf>
    <xf numFmtId="49" fontId="98" fillId="2" borderId="3" xfId="62" applyNumberFormat="1" applyFont="1" applyFill="1" applyBorder="1" applyAlignment="1">
      <alignment horizontal="center" wrapText="1"/>
    </xf>
    <xf numFmtId="49" fontId="91" fillId="2" borderId="4" xfId="62" applyNumberFormat="1" applyFont="1" applyFill="1" applyBorder="1" applyAlignment="1">
      <alignment horizontal="center" vertical="top" wrapText="1"/>
    </xf>
    <xf numFmtId="49" fontId="91" fillId="2" borderId="7" xfId="62" applyNumberFormat="1" applyFont="1" applyFill="1" applyBorder="1" applyAlignment="1">
      <alignment horizontal="center" vertical="top" wrapText="1"/>
    </xf>
    <xf numFmtId="0" fontId="15" fillId="6" borderId="18" xfId="28" applyFont="1" applyFill="1" applyBorder="1" applyAlignment="1">
      <alignment horizontal="right" vertical="center" wrapText="1" indent="1"/>
    </xf>
    <xf numFmtId="0" fontId="15" fillId="6" borderId="19" xfId="28" applyFont="1" applyFill="1" applyBorder="1" applyAlignment="1">
      <alignment horizontal="right" vertical="center" wrapText="1" indent="1"/>
    </xf>
    <xf numFmtId="0" fontId="15" fillId="2" borderId="18" xfId="28" applyFont="1" applyFill="1" applyBorder="1" applyAlignment="1">
      <alignment horizontal="right" vertical="center" wrapText="1" indent="1"/>
    </xf>
    <xf numFmtId="0" fontId="15" fillId="2" borderId="19" xfId="28" applyFont="1" applyFill="1" applyBorder="1" applyAlignment="1">
      <alignment horizontal="right" vertical="center" wrapText="1" indent="1"/>
    </xf>
    <xf numFmtId="0" fontId="12" fillId="2" borderId="18" xfId="28" applyFont="1" applyFill="1" applyBorder="1" applyAlignment="1">
      <alignment vertical="center" wrapText="1"/>
    </xf>
    <xf numFmtId="0" fontId="12" fillId="2" borderId="19" xfId="28" applyFont="1" applyFill="1" applyBorder="1" applyAlignment="1">
      <alignment vertical="center" wrapText="1"/>
    </xf>
    <xf numFmtId="49" fontId="22" fillId="2" borderId="139" xfId="28" applyNumberFormat="1" applyFont="1" applyFill="1" applyBorder="1" applyAlignment="1">
      <alignment horizontal="center" vertical="center" wrapText="1"/>
    </xf>
    <xf numFmtId="49" fontId="22" fillId="2" borderId="210" xfId="28" applyNumberFormat="1" applyFont="1" applyFill="1" applyBorder="1" applyAlignment="1">
      <alignment horizontal="center" vertical="center" wrapText="1"/>
    </xf>
    <xf numFmtId="0" fontId="16" fillId="2" borderId="139" xfId="28" applyFont="1" applyFill="1" applyBorder="1" applyAlignment="1">
      <alignment horizontal="center" vertical="center" wrapText="1"/>
    </xf>
    <xf numFmtId="0" fontId="16" fillId="2" borderId="140" xfId="28" applyFont="1" applyFill="1" applyBorder="1" applyAlignment="1">
      <alignment horizontal="center" vertical="center" wrapText="1"/>
    </xf>
    <xf numFmtId="0" fontId="16" fillId="2" borderId="34" xfId="28" applyFont="1" applyFill="1" applyBorder="1" applyAlignment="1">
      <alignment horizontal="right" vertical="center" wrapText="1"/>
    </xf>
    <xf numFmtId="0" fontId="16" fillId="2" borderId="35" xfId="28" applyFont="1" applyFill="1" applyBorder="1" applyAlignment="1">
      <alignment horizontal="right" vertical="center" wrapText="1"/>
    </xf>
    <xf numFmtId="0" fontId="12" fillId="4" borderId="18" xfId="28" applyFont="1" applyFill="1" applyBorder="1" applyAlignment="1">
      <alignment vertical="center" wrapText="1"/>
    </xf>
    <xf numFmtId="0" fontId="12" fillId="4" borderId="19" xfId="28" applyFont="1" applyFill="1" applyBorder="1" applyAlignment="1">
      <alignment vertical="center" wrapText="1"/>
    </xf>
    <xf numFmtId="0" fontId="16" fillId="2" borderId="18" xfId="28" applyFont="1" applyFill="1" applyBorder="1" applyAlignment="1">
      <alignment horizontal="right" vertical="center" wrapText="1"/>
    </xf>
    <xf numFmtId="0" fontId="16" fillId="2" borderId="19" xfId="28" applyFont="1" applyFill="1" applyBorder="1" applyAlignment="1">
      <alignment horizontal="right" vertical="center" wrapText="1"/>
    </xf>
    <xf numFmtId="49" fontId="9" fillId="2" borderId="20" xfId="0" applyNumberFormat="1" applyFont="1" applyFill="1" applyBorder="1" applyAlignment="1">
      <alignment horizontal="center" vertical="top"/>
    </xf>
    <xf numFmtId="49" fontId="9" fillId="2" borderId="17" xfId="0" applyNumberFormat="1" applyFont="1" applyFill="1" applyBorder="1" applyAlignment="1">
      <alignment horizontal="center" vertical="top"/>
    </xf>
    <xf numFmtId="49" fontId="9" fillId="2" borderId="21" xfId="0" applyNumberFormat="1" applyFont="1" applyFill="1" applyBorder="1" applyAlignment="1">
      <alignment horizontal="center" vertical="top"/>
    </xf>
    <xf numFmtId="0" fontId="11" fillId="4" borderId="18" xfId="28" applyFont="1" applyFill="1" applyBorder="1" applyAlignment="1">
      <alignment horizontal="right" vertical="center" wrapText="1"/>
    </xf>
    <xf numFmtId="0" fontId="11" fillId="4" borderId="19" xfId="28" applyFont="1" applyFill="1" applyBorder="1" applyAlignment="1">
      <alignment horizontal="right" vertical="center" wrapText="1"/>
    </xf>
    <xf numFmtId="0" fontId="12" fillId="0" borderId="18" xfId="28" applyFont="1" applyFill="1" applyBorder="1" applyAlignment="1">
      <alignment vertical="center" wrapText="1"/>
    </xf>
    <xf numFmtId="0" fontId="12" fillId="0" borderId="19" xfId="28" applyFont="1" applyFill="1" applyBorder="1" applyAlignment="1">
      <alignment vertical="center" wrapText="1"/>
    </xf>
    <xf numFmtId="49" fontId="5" fillId="0" borderId="0" xfId="0" applyNumberFormat="1" applyFont="1" applyAlignment="1">
      <alignment horizontal="center" vertical="center" wrapText="1"/>
    </xf>
    <xf numFmtId="49" fontId="8" fillId="0" borderId="17" xfId="0" applyNumberFormat="1" applyFont="1" applyBorder="1" applyAlignment="1">
      <alignment vertical="center"/>
    </xf>
    <xf numFmtId="0" fontId="5" fillId="0" borderId="17" xfId="0" applyFont="1" applyBorder="1" applyAlignment="1">
      <alignment horizontal="center" vertical="center"/>
    </xf>
    <xf numFmtId="49" fontId="27" fillId="0" borderId="17" xfId="0" applyNumberFormat="1" applyFont="1" applyBorder="1" applyAlignment="1">
      <alignment horizontal="right" vertical="center"/>
    </xf>
    <xf numFmtId="49" fontId="8" fillId="2" borderId="22" xfId="0" applyNumberFormat="1" applyFont="1" applyFill="1" applyBorder="1" applyAlignment="1">
      <alignment horizontal="center"/>
    </xf>
    <xf numFmtId="49" fontId="8" fillId="2" borderId="15" xfId="0" applyNumberFormat="1" applyFont="1" applyFill="1" applyBorder="1" applyAlignment="1">
      <alignment horizontal="center"/>
    </xf>
    <xf numFmtId="49" fontId="8" fillId="2" borderId="23" xfId="0" applyNumberFormat="1" applyFont="1" applyFill="1" applyBorder="1" applyAlignment="1">
      <alignment horizontal="center"/>
    </xf>
    <xf numFmtId="0" fontId="11" fillId="0" borderId="18" xfId="28" applyFont="1" applyFill="1" applyBorder="1" applyAlignment="1">
      <alignment horizontal="right" vertical="center" wrapText="1"/>
    </xf>
    <xf numFmtId="0" fontId="11" fillId="0" borderId="19" xfId="28" applyFont="1" applyFill="1" applyBorder="1" applyAlignment="1">
      <alignment horizontal="right" vertical="center" wrapText="1"/>
    </xf>
    <xf numFmtId="0" fontId="12" fillId="2" borderId="0" xfId="28" applyFont="1" applyFill="1" applyBorder="1" applyAlignment="1">
      <alignment vertical="center" wrapText="1"/>
    </xf>
    <xf numFmtId="0" fontId="12" fillId="2" borderId="20" xfId="28" applyFont="1" applyFill="1" applyBorder="1" applyAlignment="1">
      <alignment vertical="center" wrapText="1"/>
    </xf>
    <xf numFmtId="0" fontId="12" fillId="2" borderId="21" xfId="28" applyFont="1" applyFill="1" applyBorder="1" applyAlignment="1">
      <alignment vertical="center" wrapText="1"/>
    </xf>
    <xf numFmtId="0" fontId="9" fillId="2" borderId="31" xfId="28" applyFont="1" applyFill="1" applyBorder="1" applyAlignment="1">
      <alignment horizontal="center" vertical="center" wrapText="1"/>
    </xf>
    <xf numFmtId="0" fontId="9" fillId="2" borderId="10" xfId="28" applyFont="1" applyFill="1" applyBorder="1" applyAlignment="1">
      <alignment horizontal="center" vertical="center" wrapText="1"/>
    </xf>
    <xf numFmtId="0" fontId="9" fillId="2" borderId="14" xfId="28" applyFont="1" applyFill="1" applyBorder="1" applyAlignment="1">
      <alignment horizontal="center" vertical="center" wrapText="1"/>
    </xf>
    <xf numFmtId="49" fontId="8" fillId="2" borderId="22" xfId="0" applyNumberFormat="1" applyFont="1" applyFill="1" applyBorder="1" applyAlignment="1">
      <alignment horizontal="center" vertical="center"/>
    </xf>
    <xf numFmtId="49" fontId="8" fillId="2" borderId="23" xfId="0" applyNumberFormat="1" applyFont="1" applyFill="1" applyBorder="1" applyAlignment="1">
      <alignment horizontal="center" vertical="center"/>
    </xf>
    <xf numFmtId="49" fontId="8" fillId="2" borderId="18" xfId="0" applyNumberFormat="1" applyFont="1" applyFill="1" applyBorder="1" applyAlignment="1">
      <alignment horizontal="center" vertical="center"/>
    </xf>
    <xf numFmtId="49" fontId="8" fillId="2" borderId="19" xfId="0" applyNumberFormat="1" applyFont="1" applyFill="1" applyBorder="1" applyAlignment="1">
      <alignment horizontal="center" vertical="center"/>
    </xf>
    <xf numFmtId="49" fontId="8" fillId="2" borderId="20" xfId="0" applyNumberFormat="1" applyFont="1" applyFill="1" applyBorder="1" applyAlignment="1">
      <alignment horizontal="center" vertical="center"/>
    </xf>
    <xf numFmtId="49" fontId="8" fillId="2" borderId="21" xfId="0" applyNumberFormat="1" applyFont="1" applyFill="1" applyBorder="1" applyAlignment="1">
      <alignment horizontal="center" vertical="center"/>
    </xf>
    <xf numFmtId="0" fontId="12" fillId="4" borderId="27" xfId="28" applyFont="1" applyFill="1" applyBorder="1" applyAlignment="1">
      <alignment vertical="center" wrapText="1"/>
    </xf>
    <xf numFmtId="0" fontId="12" fillId="4" borderId="28" xfId="28" applyFont="1" applyFill="1" applyBorder="1" applyAlignment="1">
      <alignment vertical="center" wrapText="1"/>
    </xf>
    <xf numFmtId="0" fontId="16" fillId="2" borderId="27" xfId="28" applyFont="1" applyFill="1" applyBorder="1" applyAlignment="1">
      <alignment horizontal="right" vertical="center" wrapText="1"/>
    </xf>
    <xf numFmtId="0" fontId="16" fillId="2" borderId="28" xfId="28" applyFont="1" applyFill="1" applyBorder="1" applyAlignment="1">
      <alignment horizontal="right" vertical="center" wrapText="1"/>
    </xf>
    <xf numFmtId="49" fontId="7" fillId="0" borderId="0" xfId="0" applyNumberFormat="1" applyFont="1" applyAlignment="1">
      <alignment horizontal="center" vertical="center" wrapText="1"/>
    </xf>
    <xf numFmtId="49" fontId="5" fillId="0" borderId="0" xfId="0" applyNumberFormat="1" applyFont="1" applyAlignment="1">
      <alignment horizontal="center" vertical="center"/>
    </xf>
    <xf numFmtId="49" fontId="8" fillId="0" borderId="0" xfId="0" applyNumberFormat="1" applyFont="1" applyAlignment="1">
      <alignment vertical="center"/>
    </xf>
    <xf numFmtId="0" fontId="5" fillId="0" borderId="0" xfId="0" applyFont="1" applyBorder="1" applyAlignment="1">
      <alignment horizontal="center" vertical="center"/>
    </xf>
    <xf numFmtId="49" fontId="5" fillId="2" borderId="26" xfId="0" applyNumberFormat="1" applyFont="1" applyFill="1" applyBorder="1" applyAlignment="1">
      <alignment horizontal="center" vertical="center"/>
    </xf>
    <xf numFmtId="0" fontId="12" fillId="2" borderId="34" xfId="28" applyFont="1" applyFill="1" applyBorder="1" applyAlignment="1">
      <alignment vertical="center" wrapText="1"/>
    </xf>
    <xf numFmtId="0" fontId="12" fillId="2" borderId="35" xfId="28" applyFont="1" applyFill="1" applyBorder="1" applyAlignment="1">
      <alignment vertical="center" wrapText="1"/>
    </xf>
    <xf numFmtId="0" fontId="15" fillId="6" borderId="46" xfId="28" applyFont="1" applyFill="1" applyBorder="1" applyAlignment="1">
      <alignment horizontal="right" vertical="center" wrapText="1" indent="1"/>
    </xf>
    <xf numFmtId="0" fontId="15" fillId="6" borderId="47" xfId="28" applyFont="1" applyFill="1" applyBorder="1" applyAlignment="1">
      <alignment horizontal="right" vertical="center" wrapText="1" indent="1"/>
    </xf>
    <xf numFmtId="0" fontId="15" fillId="6" borderId="34" xfId="28" applyFont="1" applyFill="1" applyBorder="1" applyAlignment="1">
      <alignment horizontal="right" vertical="center" wrapText="1" indent="1"/>
    </xf>
    <xf numFmtId="0" fontId="15" fillId="6" borderId="35" xfId="28" applyFont="1" applyFill="1" applyBorder="1" applyAlignment="1">
      <alignment horizontal="right" vertical="center" wrapText="1" indent="1"/>
    </xf>
    <xf numFmtId="0" fontId="15" fillId="6" borderId="20" xfId="28" applyFont="1" applyFill="1" applyBorder="1" applyAlignment="1">
      <alignment horizontal="right" vertical="center" wrapText="1" indent="1"/>
    </xf>
    <xf numFmtId="0" fontId="15" fillId="6" borderId="21" xfId="28" applyFont="1" applyFill="1" applyBorder="1" applyAlignment="1">
      <alignment horizontal="right" vertical="center" wrapText="1" indent="1"/>
    </xf>
    <xf numFmtId="0" fontId="15" fillId="2" borderId="27" xfId="28" applyFont="1" applyFill="1" applyBorder="1" applyAlignment="1">
      <alignment horizontal="right" vertical="center" wrapText="1" indent="1"/>
    </xf>
    <xf numFmtId="0" fontId="15" fillId="2" borderId="28" xfId="28" applyFont="1" applyFill="1" applyBorder="1" applyAlignment="1">
      <alignment horizontal="right" vertical="center" wrapText="1" indent="1"/>
    </xf>
    <xf numFmtId="49" fontId="7" fillId="0" borderId="0" xfId="22" applyNumberFormat="1" applyFont="1" applyAlignment="1">
      <alignment horizontal="center" vertical="center"/>
    </xf>
    <xf numFmtId="49" fontId="7" fillId="0" borderId="0" xfId="22" applyNumberFormat="1" applyFont="1" applyAlignment="1">
      <alignment horizontal="center" vertical="center" wrapText="1"/>
    </xf>
    <xf numFmtId="49" fontId="5" fillId="0" borderId="0" xfId="22" applyNumberFormat="1" applyFont="1" applyAlignment="1">
      <alignment horizontal="center" vertical="center" wrapText="1"/>
    </xf>
    <xf numFmtId="49" fontId="5" fillId="0" borderId="0" xfId="22" applyNumberFormat="1" applyFont="1" applyAlignment="1">
      <alignment horizontal="center" vertical="center"/>
    </xf>
    <xf numFmtId="49" fontId="8" fillId="0" borderId="17" xfId="22" applyNumberFormat="1" applyFont="1" applyBorder="1" applyAlignment="1">
      <alignment vertical="center"/>
    </xf>
    <xf numFmtId="0" fontId="5" fillId="0" borderId="17" xfId="22" applyFont="1" applyBorder="1" applyAlignment="1">
      <alignment horizontal="center" vertical="center"/>
    </xf>
    <xf numFmtId="49" fontId="5" fillId="2" borderId="24" xfId="22" applyNumberFormat="1" applyFont="1" applyFill="1" applyBorder="1" applyAlignment="1">
      <alignment horizontal="center" vertical="center"/>
    </xf>
    <xf numFmtId="49" fontId="5" fillId="2" borderId="25" xfId="22" applyNumberFormat="1" applyFont="1" applyFill="1" applyBorder="1" applyAlignment="1">
      <alignment horizontal="center" vertical="center"/>
    </xf>
    <xf numFmtId="0" fontId="15" fillId="2" borderId="20" xfId="28" applyFont="1" applyFill="1" applyBorder="1" applyAlignment="1">
      <alignment horizontal="right" vertical="center" wrapText="1" indent="1"/>
    </xf>
    <xf numFmtId="0" fontId="15" fillId="2" borderId="21" xfId="28" applyFont="1" applyFill="1" applyBorder="1" applyAlignment="1">
      <alignment horizontal="right" vertical="center" wrapText="1" indent="1"/>
    </xf>
    <xf numFmtId="0" fontId="15" fillId="6" borderId="29" xfId="28" applyFont="1" applyFill="1" applyBorder="1" applyAlignment="1">
      <alignment horizontal="right" vertical="center" wrapText="1" indent="1"/>
    </xf>
    <xf numFmtId="0" fontId="15" fillId="6" borderId="30" xfId="28" applyFont="1" applyFill="1" applyBorder="1" applyAlignment="1">
      <alignment horizontal="right" vertical="center" wrapText="1" indent="1"/>
    </xf>
    <xf numFmtId="0" fontId="12" fillId="2" borderId="46" xfId="28" applyFont="1" applyFill="1" applyBorder="1" applyAlignment="1">
      <alignment vertical="center" wrapText="1"/>
    </xf>
    <xf numFmtId="0" fontId="12" fillId="2" borderId="47" xfId="28" applyFont="1" applyFill="1" applyBorder="1" applyAlignment="1">
      <alignment vertical="center" wrapText="1"/>
    </xf>
    <xf numFmtId="49" fontId="22" fillId="2" borderId="78" xfId="28" applyNumberFormat="1" applyFont="1" applyFill="1" applyBorder="1" applyAlignment="1">
      <alignment horizontal="center" vertical="center" wrapText="1"/>
    </xf>
    <xf numFmtId="49" fontId="22" fillId="2" borderId="79" xfId="28" applyNumberFormat="1" applyFont="1" applyFill="1" applyBorder="1" applyAlignment="1">
      <alignment horizontal="center" vertical="center" wrapText="1"/>
    </xf>
    <xf numFmtId="0" fontId="12" fillId="4" borderId="65" xfId="28" applyFont="1" applyFill="1" applyBorder="1" applyAlignment="1">
      <alignment vertical="center" wrapText="1"/>
    </xf>
    <xf numFmtId="0" fontId="12" fillId="4" borderId="66" xfId="28" applyFont="1" applyFill="1" applyBorder="1" applyAlignment="1">
      <alignment vertical="center" wrapText="1"/>
    </xf>
    <xf numFmtId="0" fontId="15" fillId="2" borderId="18" xfId="28" applyFont="1" applyFill="1" applyBorder="1" applyAlignment="1">
      <alignment vertical="center" wrapText="1"/>
    </xf>
    <xf numFmtId="0" fontId="15" fillId="2" borderId="19" xfId="28" applyFont="1" applyFill="1" applyBorder="1" applyAlignment="1">
      <alignment vertical="center" wrapText="1"/>
    </xf>
    <xf numFmtId="0" fontId="16" fillId="2" borderId="78" xfId="28" applyFont="1" applyFill="1" applyBorder="1" applyAlignment="1">
      <alignment horizontal="center" vertical="center" wrapText="1"/>
    </xf>
    <xf numFmtId="0" fontId="16" fillId="2" borderId="81" xfId="28" applyFont="1" applyFill="1" applyBorder="1" applyAlignment="1">
      <alignment horizontal="center" vertical="center" wrapText="1"/>
    </xf>
    <xf numFmtId="49" fontId="8" fillId="2" borderId="31" xfId="0" applyNumberFormat="1" applyFont="1" applyFill="1" applyBorder="1" applyAlignment="1">
      <alignment horizontal="center" wrapText="1"/>
    </xf>
    <xf numFmtId="49" fontId="4" fillId="2" borderId="14" xfId="0" applyNumberFormat="1" applyFont="1" applyFill="1" applyBorder="1" applyAlignment="1">
      <alignment horizontal="center" vertical="top" wrapText="1"/>
    </xf>
    <xf numFmtId="0" fontId="15" fillId="6" borderId="27" xfId="28" applyFont="1" applyFill="1" applyBorder="1" applyAlignment="1">
      <alignment horizontal="right" vertical="center" wrapText="1" indent="1"/>
    </xf>
    <xf numFmtId="0" fontId="15" fillId="6" borderId="28" xfId="28" applyFont="1" applyFill="1" applyBorder="1" applyAlignment="1">
      <alignment horizontal="right" vertical="center" wrapText="1" indent="1"/>
    </xf>
    <xf numFmtId="0" fontId="15" fillId="2" borderId="20" xfId="28" applyFont="1" applyFill="1" applyBorder="1" applyAlignment="1">
      <alignment vertical="center" wrapText="1"/>
    </xf>
    <xf numFmtId="0" fontId="15" fillId="2" borderId="21" xfId="28" applyFont="1" applyFill="1" applyBorder="1" applyAlignment="1">
      <alignment vertical="center" wrapText="1"/>
    </xf>
    <xf numFmtId="0" fontId="15" fillId="6" borderId="65" xfId="28" applyFont="1" applyFill="1" applyBorder="1" applyAlignment="1">
      <alignment horizontal="right" vertical="center" wrapText="1" indent="1"/>
    </xf>
    <xf numFmtId="0" fontId="15" fillId="6" borderId="66" xfId="28" applyFont="1" applyFill="1" applyBorder="1" applyAlignment="1">
      <alignment horizontal="right" vertical="center" wrapText="1" indent="1"/>
    </xf>
    <xf numFmtId="0" fontId="19" fillId="2" borderId="31" xfId="28" applyFont="1" applyFill="1" applyBorder="1" applyAlignment="1">
      <alignment horizontal="center" vertical="center" wrapText="1"/>
    </xf>
    <xf numFmtId="0" fontId="19" fillId="2" borderId="10" xfId="28" applyFont="1" applyFill="1" applyBorder="1" applyAlignment="1">
      <alignment horizontal="center" vertical="center" wrapText="1"/>
    </xf>
    <xf numFmtId="0" fontId="19" fillId="2" borderId="14" xfId="28" applyFont="1" applyFill="1" applyBorder="1" applyAlignment="1">
      <alignment horizontal="center" vertical="center" wrapText="1"/>
    </xf>
    <xf numFmtId="49" fontId="8" fillId="2" borderId="10" xfId="0" applyNumberFormat="1" applyFont="1" applyFill="1" applyBorder="1" applyAlignment="1">
      <alignment horizontal="center" wrapText="1"/>
    </xf>
    <xf numFmtId="49" fontId="9" fillId="2" borderId="10" xfId="0" applyNumberFormat="1" applyFont="1" applyFill="1" applyBorder="1" applyAlignment="1">
      <alignment horizontal="center" vertical="top" wrapText="1"/>
    </xf>
    <xf numFmtId="49" fontId="9" fillId="2" borderId="14" xfId="0" applyNumberFormat="1" applyFont="1" applyFill="1" applyBorder="1" applyAlignment="1">
      <alignment horizontal="center" vertical="top" wrapText="1"/>
    </xf>
    <xf numFmtId="49" fontId="4" fillId="2" borderId="10" xfId="0" applyNumberFormat="1" applyFont="1" applyFill="1" applyBorder="1" applyAlignment="1">
      <alignment horizontal="center" vertical="top" wrapText="1"/>
    </xf>
    <xf numFmtId="49" fontId="8" fillId="2" borderId="31" xfId="0" applyNumberFormat="1" applyFont="1" applyFill="1" applyBorder="1" applyAlignment="1">
      <alignment horizontal="center" vertical="center"/>
    </xf>
    <xf numFmtId="0" fontId="1" fillId="2" borderId="31" xfId="0" applyFont="1" applyFill="1" applyBorder="1"/>
    <xf numFmtId="0" fontId="1" fillId="2" borderId="10" xfId="0" applyFont="1" applyFill="1" applyBorder="1"/>
    <xf numFmtId="0" fontId="1" fillId="2" borderId="14" xfId="0" applyFont="1" applyFill="1" applyBorder="1"/>
    <xf numFmtId="0" fontId="15" fillId="6" borderId="134" xfId="28" applyFont="1" applyFill="1" applyBorder="1" applyAlignment="1">
      <alignment horizontal="right" vertical="center" wrapText="1" indent="1"/>
    </xf>
    <xf numFmtId="0" fontId="12" fillId="2" borderId="215" xfId="28" applyFont="1" applyFill="1" applyBorder="1" applyAlignment="1">
      <alignment vertical="center" wrapText="1"/>
    </xf>
    <xf numFmtId="0" fontId="12" fillId="2" borderId="216" xfId="28" applyFont="1" applyFill="1" applyBorder="1" applyAlignment="1">
      <alignment vertical="center" wrapText="1"/>
    </xf>
    <xf numFmtId="0" fontId="12" fillId="2" borderId="75" xfId="28" applyFont="1" applyFill="1" applyBorder="1" applyAlignment="1">
      <alignment vertical="center" wrapText="1"/>
    </xf>
    <xf numFmtId="0" fontId="12" fillId="2" borderId="76" xfId="28" applyFont="1" applyFill="1" applyBorder="1" applyAlignment="1">
      <alignment vertical="center" wrapText="1"/>
    </xf>
    <xf numFmtId="0" fontId="15" fillId="2" borderId="75" xfId="28" applyFont="1" applyFill="1" applyBorder="1" applyAlignment="1">
      <alignment horizontal="right" vertical="center" wrapText="1" indent="1"/>
    </xf>
    <xf numFmtId="0" fontId="15" fillId="2" borderId="76" xfId="28" applyFont="1" applyFill="1" applyBorder="1" applyAlignment="1">
      <alignment horizontal="right" vertical="center" wrapText="1" indent="1"/>
    </xf>
    <xf numFmtId="0" fontId="15" fillId="6" borderId="75" xfId="28" applyFont="1" applyFill="1" applyBorder="1" applyAlignment="1">
      <alignment horizontal="right" vertical="center" wrapText="1" indent="1"/>
    </xf>
    <xf numFmtId="0" fontId="15" fillId="6" borderId="76" xfId="28" applyFont="1" applyFill="1" applyBorder="1" applyAlignment="1">
      <alignment horizontal="right" vertical="center" wrapText="1" indent="1"/>
    </xf>
    <xf numFmtId="0" fontId="16" fillId="2" borderId="75" xfId="28" applyFont="1" applyFill="1" applyBorder="1" applyAlignment="1">
      <alignment horizontal="right" vertical="center" wrapText="1"/>
    </xf>
    <xf numFmtId="0" fontId="16" fillId="2" borderId="76" xfId="28" applyFont="1" applyFill="1" applyBorder="1" applyAlignment="1">
      <alignment horizontal="right" vertical="center" wrapText="1"/>
    </xf>
    <xf numFmtId="0" fontId="12" fillId="4" borderId="75" xfId="28" applyFont="1" applyFill="1" applyBorder="1" applyAlignment="1">
      <alignment vertical="center" wrapText="1"/>
    </xf>
    <xf numFmtId="0" fontId="12" fillId="4" borderId="76" xfId="28" applyFont="1" applyFill="1" applyBorder="1" applyAlignment="1">
      <alignment vertical="center" wrapText="1"/>
    </xf>
    <xf numFmtId="0" fontId="12" fillId="4" borderId="225" xfId="28" applyFont="1" applyFill="1" applyBorder="1" applyAlignment="1">
      <alignment vertical="center" wrapText="1"/>
    </xf>
    <xf numFmtId="0" fontId="12" fillId="4" borderId="226" xfId="28" applyFont="1" applyFill="1" applyBorder="1" applyAlignment="1">
      <alignment vertical="center" wrapText="1"/>
    </xf>
    <xf numFmtId="0" fontId="15" fillId="6" borderId="230" xfId="28" applyFont="1" applyFill="1" applyBorder="1" applyAlignment="1">
      <alignment horizontal="right" vertical="center" wrapText="1" indent="1"/>
    </xf>
    <xf numFmtId="0" fontId="15" fillId="6" borderId="231" xfId="28" applyFont="1" applyFill="1" applyBorder="1" applyAlignment="1">
      <alignment horizontal="right" vertical="center" wrapText="1" indent="1"/>
    </xf>
    <xf numFmtId="0" fontId="12" fillId="2" borderId="96" xfId="28" applyFont="1" applyFill="1" applyBorder="1" applyAlignment="1">
      <alignment vertical="center" wrapText="1"/>
    </xf>
    <xf numFmtId="0" fontId="12" fillId="2" borderId="97" xfId="28" applyFont="1" applyFill="1" applyBorder="1" applyAlignment="1">
      <alignment vertical="center" wrapText="1"/>
    </xf>
    <xf numFmtId="0" fontId="15" fillId="2" borderId="96" xfId="28" applyFont="1" applyFill="1" applyBorder="1" applyAlignment="1">
      <alignment horizontal="right" vertical="center" wrapText="1" indent="1"/>
    </xf>
    <xf numFmtId="0" fontId="15" fillId="2" borderId="97" xfId="28" applyFont="1" applyFill="1" applyBorder="1" applyAlignment="1">
      <alignment horizontal="right" vertical="center" wrapText="1" indent="1"/>
    </xf>
    <xf numFmtId="0" fontId="12" fillId="2" borderId="220" xfId="28" applyFont="1" applyFill="1" applyBorder="1" applyAlignment="1">
      <alignment vertical="center" wrapText="1"/>
    </xf>
    <xf numFmtId="0" fontId="12" fillId="2" borderId="221" xfId="28" applyFont="1" applyFill="1" applyBorder="1" applyAlignment="1">
      <alignment vertical="center" wrapText="1"/>
    </xf>
    <xf numFmtId="0" fontId="15" fillId="6" borderId="96" xfId="28" applyFont="1" applyFill="1" applyBorder="1" applyAlignment="1">
      <alignment horizontal="right" vertical="center" wrapText="1" indent="1"/>
    </xf>
    <xf numFmtId="0" fontId="15" fillId="6" borderId="97" xfId="28" applyFont="1" applyFill="1" applyBorder="1" applyAlignment="1">
      <alignment horizontal="right" vertical="center" wrapText="1" indent="1"/>
    </xf>
    <xf numFmtId="0" fontId="11" fillId="4" borderId="75" xfId="28" applyFont="1" applyFill="1" applyBorder="1" applyAlignment="1">
      <alignment horizontal="right" vertical="center" wrapText="1"/>
    </xf>
    <xf numFmtId="0" fontId="11" fillId="4" borderId="76" xfId="28" applyFont="1" applyFill="1" applyBorder="1" applyAlignment="1">
      <alignment horizontal="right" vertical="center" wrapText="1"/>
    </xf>
    <xf numFmtId="0" fontId="11" fillId="4" borderId="70" xfId="28" applyFont="1" applyFill="1" applyBorder="1" applyAlignment="1">
      <alignment horizontal="right" vertical="center" wrapText="1"/>
    </xf>
    <xf numFmtId="0" fontId="11" fillId="4" borderId="71" xfId="28" applyFont="1" applyFill="1" applyBorder="1" applyAlignment="1">
      <alignment horizontal="right" vertical="center" wrapText="1"/>
    </xf>
    <xf numFmtId="49" fontId="116" fillId="0" borderId="160" xfId="0" applyNumberFormat="1" applyFont="1" applyBorder="1" applyAlignment="1">
      <alignment horizontal="left" wrapText="1"/>
    </xf>
    <xf numFmtId="49" fontId="117" fillId="0" borderId="160" xfId="0" applyNumberFormat="1" applyFont="1" applyBorder="1" applyAlignment="1">
      <alignment horizontal="right" vertical="center" wrapText="1" readingOrder="2"/>
    </xf>
    <xf numFmtId="49" fontId="8" fillId="2" borderId="1" xfId="22" applyNumberFormat="1" applyFont="1" applyFill="1" applyBorder="1" applyAlignment="1">
      <alignment horizontal="center" wrapText="1"/>
    </xf>
    <xf numFmtId="49" fontId="8" fillId="2" borderId="4" xfId="22" applyNumberFormat="1" applyFont="1" applyFill="1" applyBorder="1" applyAlignment="1">
      <alignment horizontal="center" wrapText="1"/>
    </xf>
    <xf numFmtId="49" fontId="8" fillId="2" borderId="2" xfId="22" applyNumberFormat="1" applyFont="1" applyFill="1" applyBorder="1" applyAlignment="1">
      <alignment horizontal="center" vertical="center"/>
    </xf>
    <xf numFmtId="49" fontId="8" fillId="2" borderId="15" xfId="22" applyNumberFormat="1" applyFont="1" applyFill="1" applyBorder="1" applyAlignment="1">
      <alignment horizontal="center" vertical="center"/>
    </xf>
    <xf numFmtId="49" fontId="8" fillId="2" borderId="16" xfId="22" applyNumberFormat="1" applyFont="1" applyFill="1" applyBorder="1" applyAlignment="1">
      <alignment horizontal="center" vertical="center"/>
    </xf>
    <xf numFmtId="49" fontId="8" fillId="2" borderId="0" xfId="22" applyNumberFormat="1" applyFont="1" applyFill="1" applyBorder="1" applyAlignment="1">
      <alignment horizontal="center" vertical="center"/>
    </xf>
    <xf numFmtId="49" fontId="8" fillId="2" borderId="5" xfId="22" applyNumberFormat="1" applyFont="1" applyFill="1" applyBorder="1" applyAlignment="1">
      <alignment horizontal="center" vertical="center"/>
    </xf>
    <xf numFmtId="49" fontId="8" fillId="2" borderId="17" xfId="22" applyNumberFormat="1" applyFont="1" applyFill="1" applyBorder="1" applyAlignment="1">
      <alignment horizontal="center" vertical="center"/>
    </xf>
    <xf numFmtId="49" fontId="8" fillId="0" borderId="0" xfId="22" applyNumberFormat="1" applyFont="1" applyAlignment="1">
      <alignment vertical="center"/>
    </xf>
    <xf numFmtId="49" fontId="5" fillId="0" borderId="0" xfId="22" applyNumberFormat="1" applyFont="1" applyBorder="1" applyAlignment="1">
      <alignment horizontal="center" vertical="center"/>
    </xf>
    <xf numFmtId="49" fontId="10" fillId="2" borderId="5" xfId="22" applyNumberFormat="1" applyFont="1" applyFill="1" applyBorder="1" applyAlignment="1">
      <alignment horizontal="center" vertical="top" wrapText="1"/>
    </xf>
    <xf numFmtId="49" fontId="10" fillId="2" borderId="6" xfId="22" applyNumberFormat="1" applyFont="1" applyFill="1" applyBorder="1" applyAlignment="1">
      <alignment horizontal="center" vertical="top" wrapText="1"/>
    </xf>
    <xf numFmtId="49" fontId="4" fillId="2" borderId="4" xfId="22" applyNumberFormat="1" applyFont="1" applyFill="1" applyBorder="1" applyAlignment="1">
      <alignment horizontal="center" vertical="top" wrapText="1"/>
    </xf>
    <xf numFmtId="49" fontId="4" fillId="2" borderId="7" xfId="22" applyNumberFormat="1" applyFont="1" applyFill="1" applyBorder="1" applyAlignment="1">
      <alignment horizontal="center" vertical="top" wrapText="1"/>
    </xf>
    <xf numFmtId="49" fontId="10" fillId="2" borderId="4" xfId="22" applyNumberFormat="1" applyFont="1" applyFill="1" applyBorder="1" applyAlignment="1">
      <alignment horizontal="center" vertical="top" wrapText="1"/>
    </xf>
    <xf numFmtId="49" fontId="10" fillId="2" borderId="7" xfId="22" applyNumberFormat="1" applyFont="1" applyFill="1" applyBorder="1" applyAlignment="1">
      <alignment horizontal="center" vertical="top" wrapText="1"/>
    </xf>
    <xf numFmtId="0" fontId="8" fillId="2" borderId="1" xfId="22" applyFont="1" applyFill="1" applyBorder="1" applyAlignment="1">
      <alignment horizontal="center" wrapText="1"/>
    </xf>
    <xf numFmtId="0" fontId="8" fillId="2" borderId="4" xfId="22" applyFont="1" applyFill="1" applyBorder="1" applyAlignment="1">
      <alignment horizontal="center" wrapText="1"/>
    </xf>
    <xf numFmtId="49" fontId="9" fillId="2" borderId="1" xfId="22" applyNumberFormat="1" applyFont="1" applyFill="1" applyBorder="1" applyAlignment="1">
      <alignment horizontal="center" vertical="center"/>
    </xf>
    <xf numFmtId="49" fontId="9" fillId="2" borderId="4" xfId="22" applyNumberFormat="1" applyFont="1" applyFill="1" applyBorder="1" applyAlignment="1">
      <alignment horizontal="center" vertical="center"/>
    </xf>
    <xf numFmtId="49" fontId="9" fillId="2" borderId="7" xfId="22" applyNumberFormat="1" applyFont="1" applyFill="1" applyBorder="1" applyAlignment="1">
      <alignment horizontal="center" vertical="center"/>
    </xf>
    <xf numFmtId="49" fontId="8" fillId="2" borderId="2" xfId="22" applyNumberFormat="1" applyFont="1" applyFill="1" applyBorder="1" applyAlignment="1">
      <alignment horizontal="center" wrapText="1"/>
    </xf>
    <xf numFmtId="49" fontId="8" fillId="2" borderId="3" xfId="22" applyNumberFormat="1" applyFont="1" applyFill="1" applyBorder="1" applyAlignment="1">
      <alignment horizontal="center" wrapText="1"/>
    </xf>
    <xf numFmtId="0" fontId="6" fillId="0" borderId="0" xfId="0" applyFont="1" applyAlignment="1">
      <alignment horizontal="center" vertical="center" wrapText="1" readingOrder="1"/>
    </xf>
    <xf numFmtId="49" fontId="8" fillId="2" borderId="31" xfId="0" applyNumberFormat="1" applyFont="1" applyFill="1" applyBorder="1" applyAlignment="1">
      <alignment horizontal="center"/>
    </xf>
    <xf numFmtId="49" fontId="9" fillId="2" borderId="14" xfId="0" applyNumberFormat="1" applyFont="1" applyFill="1" applyBorder="1" applyAlignment="1">
      <alignment horizontal="center" vertical="top"/>
    </xf>
    <xf numFmtId="0" fontId="11" fillId="4" borderId="86" xfId="28" applyFont="1" applyFill="1" applyBorder="1" applyAlignment="1">
      <alignment horizontal="right" vertical="center" wrapText="1"/>
    </xf>
    <xf numFmtId="0" fontId="11" fillId="4" borderId="87" xfId="28" applyFont="1" applyFill="1" applyBorder="1" applyAlignment="1">
      <alignment horizontal="right" vertical="center" wrapText="1"/>
    </xf>
    <xf numFmtId="0" fontId="15" fillId="2" borderId="198" xfId="28" applyFont="1" applyFill="1" applyBorder="1" applyAlignment="1">
      <alignment horizontal="right" vertical="center" wrapText="1" indent="1"/>
    </xf>
    <xf numFmtId="0" fontId="15" fillId="2" borderId="199" xfId="28" applyFont="1" applyFill="1" applyBorder="1" applyAlignment="1">
      <alignment horizontal="right" vertical="center" wrapText="1" indent="1"/>
    </xf>
    <xf numFmtId="49" fontId="8" fillId="2" borderId="10" xfId="0" applyNumberFormat="1" applyFont="1" applyFill="1" applyBorder="1" applyAlignment="1">
      <alignment horizontal="center" vertical="center"/>
    </xf>
    <xf numFmtId="49" fontId="8" fillId="2" borderId="14" xfId="0" applyNumberFormat="1" applyFont="1" applyFill="1" applyBorder="1" applyAlignment="1">
      <alignment horizontal="center" vertical="center"/>
    </xf>
    <xf numFmtId="0" fontId="15" fillId="6" borderId="185" xfId="28" applyFont="1" applyFill="1" applyBorder="1" applyAlignment="1">
      <alignment horizontal="right" vertical="center" wrapText="1" indent="1"/>
    </xf>
    <xf numFmtId="0" fontId="15" fillId="6" borderId="186" xfId="28" applyFont="1" applyFill="1" applyBorder="1" applyAlignment="1">
      <alignment horizontal="right" vertical="center" wrapText="1" indent="1"/>
    </xf>
    <xf numFmtId="0" fontId="12" fillId="2" borderId="185" xfId="28" applyFont="1" applyFill="1" applyBorder="1" applyAlignment="1">
      <alignment vertical="center" wrapText="1"/>
    </xf>
    <xf numFmtId="0" fontId="12" fillId="2" borderId="186" xfId="28" applyFont="1" applyFill="1" applyBorder="1" applyAlignment="1">
      <alignment vertical="center" wrapText="1"/>
    </xf>
    <xf numFmtId="0" fontId="15" fillId="2" borderId="90" xfId="28" applyFont="1" applyFill="1" applyBorder="1" applyAlignment="1">
      <alignment horizontal="right" vertical="center" wrapText="1" indent="1"/>
    </xf>
    <xf numFmtId="0" fontId="15" fillId="2" borderId="91" xfId="28" applyFont="1" applyFill="1" applyBorder="1" applyAlignment="1">
      <alignment horizontal="right" vertical="center" wrapText="1" indent="1"/>
    </xf>
    <xf numFmtId="49" fontId="8" fillId="4" borderId="78" xfId="28" applyNumberFormat="1" applyFont="1" applyFill="1" applyBorder="1" applyAlignment="1">
      <alignment horizontal="center" vertical="center" wrapText="1"/>
    </xf>
    <xf numFmtId="49" fontId="8" fillId="4" borderId="160" xfId="28" applyNumberFormat="1" applyFont="1" applyFill="1" applyBorder="1" applyAlignment="1">
      <alignment horizontal="center" vertical="center" wrapText="1"/>
    </xf>
    <xf numFmtId="0" fontId="16" fillId="4" borderId="78" xfId="28" applyFont="1" applyFill="1" applyBorder="1" applyAlignment="1">
      <alignment horizontal="center" vertical="center" wrapText="1"/>
    </xf>
    <xf numFmtId="0" fontId="16" fillId="4" borderId="81" xfId="28" applyFont="1" applyFill="1" applyBorder="1" applyAlignment="1">
      <alignment horizontal="center" vertical="center" wrapText="1"/>
    </xf>
    <xf numFmtId="0" fontId="16" fillId="4" borderId="75" xfId="28" applyFont="1" applyFill="1" applyBorder="1" applyAlignment="1">
      <alignment horizontal="right" vertical="center" wrapText="1"/>
    </xf>
    <xf numFmtId="0" fontId="16" fillId="4" borderId="76" xfId="28" applyFont="1" applyFill="1" applyBorder="1" applyAlignment="1">
      <alignment horizontal="right" vertical="center" wrapText="1"/>
    </xf>
    <xf numFmtId="49" fontId="8" fillId="0" borderId="0" xfId="0" applyNumberFormat="1" applyFont="1" applyBorder="1" applyAlignment="1">
      <alignment vertical="center"/>
    </xf>
    <xf numFmtId="49" fontId="27" fillId="0" borderId="0" xfId="0" applyNumberFormat="1" applyFont="1" applyAlignment="1">
      <alignment horizontal="right" vertical="center"/>
    </xf>
    <xf numFmtId="0" fontId="15" fillId="2" borderId="230" xfId="28" applyFont="1" applyFill="1" applyBorder="1" applyAlignment="1">
      <alignment horizontal="right" vertical="center" wrapText="1" indent="1"/>
    </xf>
    <xf numFmtId="0" fontId="15" fillId="2" borderId="231" xfId="28" applyFont="1" applyFill="1" applyBorder="1" applyAlignment="1">
      <alignment horizontal="right" vertical="center" wrapText="1" indent="1"/>
    </xf>
    <xf numFmtId="0" fontId="9" fillId="2" borderId="22" xfId="28" applyFont="1" applyFill="1" applyBorder="1" applyAlignment="1">
      <alignment horizontal="center" vertical="center" wrapText="1"/>
    </xf>
    <xf numFmtId="0" fontId="9" fillId="2" borderId="18" xfId="28" applyFont="1" applyFill="1" applyBorder="1" applyAlignment="1">
      <alignment horizontal="center" vertical="center" wrapText="1"/>
    </xf>
    <xf numFmtId="0" fontId="9" fillId="2" borderId="20" xfId="28" applyFont="1" applyFill="1" applyBorder="1" applyAlignment="1">
      <alignment horizontal="center" vertical="center" wrapText="1"/>
    </xf>
    <xf numFmtId="0" fontId="15" fillId="6" borderId="198" xfId="28" applyFont="1" applyFill="1" applyBorder="1" applyAlignment="1">
      <alignment horizontal="right" vertical="center" wrapText="1" indent="1"/>
    </xf>
    <xf numFmtId="0" fontId="15" fillId="6" borderId="199" xfId="28" applyFont="1" applyFill="1" applyBorder="1" applyAlignment="1">
      <alignment horizontal="right" vertical="center" wrapText="1" indent="1"/>
    </xf>
    <xf numFmtId="0" fontId="15" fillId="2" borderId="203" xfId="28" applyFont="1" applyFill="1" applyBorder="1" applyAlignment="1">
      <alignment horizontal="right" vertical="center" wrapText="1" indent="1"/>
    </xf>
    <xf numFmtId="0" fontId="15" fillId="2" borderId="204" xfId="28" applyFont="1" applyFill="1" applyBorder="1" applyAlignment="1">
      <alignment horizontal="right" vertical="center" wrapText="1" indent="1"/>
    </xf>
    <xf numFmtId="49" fontId="8" fillId="4" borderId="79" xfId="28" applyNumberFormat="1" applyFont="1" applyFill="1" applyBorder="1" applyAlignment="1">
      <alignment horizontal="center" vertical="center" wrapText="1"/>
    </xf>
    <xf numFmtId="49" fontId="5" fillId="0" borderId="0" xfId="0" applyNumberFormat="1" applyFont="1" applyAlignment="1">
      <alignment horizontal="right" vertical="center"/>
    </xf>
    <xf numFmtId="0" fontId="9" fillId="2" borderId="3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4" xfId="0" applyFont="1" applyFill="1" applyBorder="1" applyAlignment="1">
      <alignment horizontal="center" vertical="center"/>
    </xf>
    <xf numFmtId="165" fontId="4" fillId="6" borderId="38" xfId="0" applyNumberFormat="1" applyFont="1" applyFill="1" applyBorder="1" applyAlignment="1">
      <alignment horizontal="left" vertical="center" wrapText="1" indent="1"/>
    </xf>
    <xf numFmtId="165" fontId="4" fillId="6" borderId="11" xfId="0" applyNumberFormat="1" applyFont="1" applyFill="1" applyBorder="1" applyAlignment="1">
      <alignment horizontal="left" vertical="center" wrapText="1" indent="1"/>
    </xf>
    <xf numFmtId="49" fontId="8" fillId="6" borderId="38" xfId="0" applyNumberFormat="1" applyFont="1" applyFill="1" applyBorder="1" applyAlignment="1">
      <alignment horizontal="right" vertical="center" wrapText="1" indent="1"/>
    </xf>
    <xf numFmtId="49" fontId="8" fillId="6" borderId="11" xfId="0" applyNumberFormat="1" applyFont="1" applyFill="1" applyBorder="1" applyAlignment="1">
      <alignment horizontal="right" vertical="center" wrapText="1" indent="1"/>
    </xf>
    <xf numFmtId="165" fontId="4" fillId="2" borderId="11" xfId="0" applyNumberFormat="1" applyFont="1" applyFill="1" applyBorder="1" applyAlignment="1">
      <alignment horizontal="left" vertical="center" wrapText="1" indent="1"/>
    </xf>
    <xf numFmtId="165" fontId="4" fillId="6" borderId="39" xfId="0" applyNumberFormat="1" applyFont="1" applyFill="1" applyBorder="1" applyAlignment="1">
      <alignment horizontal="left" vertical="center" wrapText="1" indent="1"/>
    </xf>
    <xf numFmtId="165" fontId="9" fillId="2" borderId="206" xfId="0" applyNumberFormat="1" applyFont="1" applyFill="1" applyBorder="1" applyAlignment="1">
      <alignment horizontal="center" vertical="center"/>
    </xf>
    <xf numFmtId="165" fontId="9" fillId="2" borderId="11" xfId="0" applyNumberFormat="1" applyFont="1" applyFill="1" applyBorder="1" applyAlignment="1">
      <alignment horizontal="center" vertical="center"/>
    </xf>
    <xf numFmtId="165" fontId="9" fillId="2" borderId="41" xfId="0" applyNumberFormat="1" applyFont="1" applyFill="1" applyBorder="1" applyAlignment="1">
      <alignment horizontal="center" vertical="center"/>
    </xf>
    <xf numFmtId="49" fontId="9" fillId="2" borderId="31" xfId="0" applyNumberFormat="1" applyFont="1" applyFill="1" applyBorder="1" applyAlignment="1">
      <alignment horizontal="center" vertical="center"/>
    </xf>
    <xf numFmtId="49" fontId="9" fillId="2" borderId="10" xfId="0" applyNumberFormat="1" applyFont="1" applyFill="1" applyBorder="1" applyAlignment="1">
      <alignment horizontal="center" vertical="center"/>
    </xf>
    <xf numFmtId="49" fontId="9" fillId="2" borderId="14" xfId="0" applyNumberFormat="1" applyFont="1" applyFill="1" applyBorder="1" applyAlignment="1">
      <alignment horizontal="center" vertical="center"/>
    </xf>
    <xf numFmtId="49" fontId="8" fillId="2" borderId="11" xfId="0" applyNumberFormat="1" applyFont="1" applyFill="1" applyBorder="1" applyAlignment="1">
      <alignment horizontal="right" vertical="center" wrapText="1" indent="1"/>
    </xf>
    <xf numFmtId="49" fontId="8" fillId="6" borderId="39" xfId="0" applyNumberFormat="1" applyFont="1" applyFill="1" applyBorder="1" applyAlignment="1">
      <alignment horizontal="right" vertical="center" wrapText="1" indent="1"/>
    </xf>
    <xf numFmtId="49" fontId="8" fillId="2" borderId="206" xfId="0" applyNumberFormat="1" applyFont="1" applyFill="1" applyBorder="1" applyAlignment="1">
      <alignment horizontal="center" vertical="center"/>
    </xf>
    <xf numFmtId="49" fontId="8" fillId="2" borderId="11" xfId="0" applyNumberFormat="1" applyFont="1" applyFill="1" applyBorder="1" applyAlignment="1">
      <alignment horizontal="center" vertical="center"/>
    </xf>
    <xf numFmtId="49" fontId="8" fillId="2" borderId="41" xfId="0" applyNumberFormat="1" applyFont="1" applyFill="1" applyBorder="1" applyAlignment="1">
      <alignment horizontal="center" vertical="center"/>
    </xf>
    <xf numFmtId="0" fontId="15" fillId="6" borderId="225" xfId="28" applyFont="1" applyFill="1" applyBorder="1" applyAlignment="1">
      <alignment horizontal="right" vertical="center" wrapText="1" indent="1"/>
    </xf>
    <xf numFmtId="0" fontId="15" fillId="6" borderId="226" xfId="28" applyFont="1" applyFill="1" applyBorder="1" applyAlignment="1">
      <alignment horizontal="right" vertical="center" wrapText="1" indent="1"/>
    </xf>
    <xf numFmtId="0" fontId="15" fillId="2" borderId="34" xfId="28" applyFont="1" applyFill="1" applyBorder="1" applyAlignment="1">
      <alignment horizontal="right" vertical="center" wrapText="1" indent="1"/>
    </xf>
    <xf numFmtId="0" fontId="15" fillId="2" borderId="35" xfId="28" applyFont="1" applyFill="1" applyBorder="1" applyAlignment="1">
      <alignment horizontal="right" vertical="center" wrapText="1" indent="1"/>
    </xf>
    <xf numFmtId="0" fontId="12" fillId="4" borderId="96" xfId="28" applyFont="1" applyFill="1" applyBorder="1" applyAlignment="1">
      <alignment vertical="center" wrapText="1"/>
    </xf>
    <xf numFmtId="0" fontId="12" fillId="4" borderId="97" xfId="28" applyFont="1" applyFill="1" applyBorder="1" applyAlignment="1">
      <alignment vertical="center" wrapText="1"/>
    </xf>
    <xf numFmtId="0" fontId="15" fillId="6" borderId="240" xfId="28" applyFont="1" applyFill="1" applyBorder="1" applyAlignment="1">
      <alignment horizontal="right" vertical="center" wrapText="1" indent="1"/>
    </xf>
    <xf numFmtId="0" fontId="15" fillId="6" borderId="241" xfId="28" applyFont="1" applyFill="1" applyBorder="1" applyAlignment="1">
      <alignment horizontal="right" vertical="center" wrapText="1" indent="1"/>
    </xf>
    <xf numFmtId="0" fontId="15" fillId="2" borderId="129" xfId="28" applyFont="1" applyFill="1" applyBorder="1" applyAlignment="1">
      <alignment horizontal="right" vertical="center" wrapText="1" indent="1"/>
    </xf>
    <xf numFmtId="0" fontId="15" fillId="2" borderId="130" xfId="28" applyFont="1" applyFill="1" applyBorder="1" applyAlignment="1">
      <alignment horizontal="right" vertical="center" wrapText="1" indent="1"/>
    </xf>
    <xf numFmtId="49" fontId="5" fillId="0" borderId="17" xfId="0" applyNumberFormat="1" applyFont="1" applyBorder="1" applyAlignment="1">
      <alignment horizontal="right" vertical="center"/>
    </xf>
    <xf numFmtId="0" fontId="8" fillId="2" borderId="31" xfId="28" applyFont="1" applyFill="1" applyBorder="1" applyAlignment="1">
      <alignment horizontal="center" vertical="center" wrapText="1"/>
    </xf>
    <xf numFmtId="0" fontId="8" fillId="2" borderId="10" xfId="28" applyFont="1" applyFill="1" applyBorder="1" applyAlignment="1">
      <alignment horizontal="center" vertical="center" wrapText="1"/>
    </xf>
    <xf numFmtId="0" fontId="8" fillId="2" borderId="14" xfId="28" applyFont="1" applyFill="1" applyBorder="1" applyAlignment="1">
      <alignment horizontal="center" vertical="center" wrapText="1"/>
    </xf>
    <xf numFmtId="0" fontId="12" fillId="2" borderId="129" xfId="28" applyFont="1" applyFill="1" applyBorder="1" applyAlignment="1">
      <alignment vertical="center" wrapText="1"/>
    </xf>
    <xf numFmtId="0" fontId="12" fillId="2" borderId="130" xfId="28" applyFont="1" applyFill="1" applyBorder="1" applyAlignment="1">
      <alignment vertical="center" wrapText="1"/>
    </xf>
    <xf numFmtId="0" fontId="15" fillId="2" borderId="109" xfId="28" applyFont="1" applyFill="1" applyBorder="1" applyAlignment="1">
      <alignment horizontal="right" vertical="center" wrapText="1" indent="1"/>
    </xf>
    <xf numFmtId="0" fontId="15" fillId="2" borderId="110" xfId="28" applyFont="1" applyFill="1" applyBorder="1" applyAlignment="1">
      <alignment horizontal="right" vertical="center" wrapText="1" indent="1"/>
    </xf>
    <xf numFmtId="0" fontId="15" fillId="2" borderId="104" xfId="28" applyFont="1" applyFill="1" applyBorder="1" applyAlignment="1">
      <alignment horizontal="right" vertical="center" wrapText="1" indent="1"/>
    </xf>
    <xf numFmtId="0" fontId="15" fillId="2" borderId="105" xfId="28" applyFont="1" applyFill="1" applyBorder="1" applyAlignment="1">
      <alignment horizontal="right" vertical="center" wrapText="1" indent="1"/>
    </xf>
    <xf numFmtId="0" fontId="15" fillId="6" borderId="104" xfId="28" applyFont="1" applyFill="1" applyBorder="1" applyAlignment="1">
      <alignment horizontal="right" vertical="center" wrapText="1" indent="1"/>
    </xf>
    <xf numFmtId="0" fontId="15" fillId="6" borderId="105" xfId="28" applyFont="1" applyFill="1" applyBorder="1" applyAlignment="1">
      <alignment horizontal="right" vertical="center" wrapText="1" indent="1"/>
    </xf>
    <xf numFmtId="0" fontId="12" fillId="2" borderId="104" xfId="28" applyFont="1" applyFill="1" applyBorder="1" applyAlignment="1">
      <alignment vertical="center" wrapText="1"/>
    </xf>
    <xf numFmtId="0" fontId="12" fillId="2" borderId="105" xfId="28" applyFont="1" applyFill="1" applyBorder="1" applyAlignment="1">
      <alignment vertical="center" wrapText="1"/>
    </xf>
    <xf numFmtId="0" fontId="12" fillId="2" borderId="198" xfId="28" applyFont="1" applyFill="1" applyBorder="1" applyAlignment="1">
      <alignment vertical="center" wrapText="1"/>
    </xf>
    <xf numFmtId="0" fontId="12" fillId="2" borderId="199" xfId="28" applyFont="1" applyFill="1" applyBorder="1" applyAlignment="1">
      <alignment vertical="center" wrapText="1"/>
    </xf>
    <xf numFmtId="49" fontId="116" fillId="0" borderId="82" xfId="0" applyNumberFormat="1" applyFont="1" applyBorder="1" applyAlignment="1">
      <alignment horizontal="left" wrapText="1"/>
    </xf>
    <xf numFmtId="49" fontId="117" fillId="0" borderId="82" xfId="0" applyNumberFormat="1" applyFont="1" applyBorder="1" applyAlignment="1">
      <alignment horizontal="right" vertical="center" wrapText="1" readingOrder="2"/>
    </xf>
    <xf numFmtId="0" fontId="12" fillId="2" borderId="109" xfId="28" applyFont="1" applyFill="1" applyBorder="1" applyAlignment="1">
      <alignment vertical="center" wrapText="1"/>
    </xf>
    <xf numFmtId="0" fontId="12" fillId="2" borderId="110" xfId="28" applyFont="1" applyFill="1" applyBorder="1" applyAlignment="1">
      <alignment vertical="center" wrapText="1"/>
    </xf>
    <xf numFmtId="166" fontId="8" fillId="2" borderId="1" xfId="22" applyNumberFormat="1" applyFont="1" applyFill="1" applyBorder="1" applyAlignment="1">
      <alignment horizontal="center" wrapText="1"/>
    </xf>
    <xf numFmtId="166" fontId="8" fillId="2" borderId="4" xfId="22" applyNumberFormat="1" applyFont="1" applyFill="1" applyBorder="1" applyAlignment="1">
      <alignment horizontal="center" wrapText="1"/>
    </xf>
    <xf numFmtId="0" fontId="6" fillId="0" borderId="0" xfId="22" applyFont="1" applyAlignment="1">
      <alignment horizontal="center" vertical="center" wrapText="1" readingOrder="1"/>
    </xf>
    <xf numFmtId="164" fontId="10" fillId="2" borderId="4" xfId="1" applyFont="1" applyFill="1" applyBorder="1" applyAlignment="1">
      <alignment horizontal="center" vertical="top" wrapText="1"/>
    </xf>
    <xf numFmtId="164" fontId="10" fillId="2" borderId="7" xfId="1" applyFont="1" applyFill="1" applyBorder="1" applyAlignment="1">
      <alignment horizontal="center" vertical="top" wrapText="1"/>
    </xf>
    <xf numFmtId="166" fontId="10" fillId="2" borderId="4" xfId="22" applyNumberFormat="1" applyFont="1" applyFill="1" applyBorder="1" applyAlignment="1">
      <alignment horizontal="center" vertical="top" wrapText="1"/>
    </xf>
    <xf numFmtId="166" fontId="10" fillId="2" borderId="7" xfId="22" applyNumberFormat="1" applyFont="1" applyFill="1" applyBorder="1" applyAlignment="1">
      <alignment horizontal="center" vertical="top" wrapText="1"/>
    </xf>
    <xf numFmtId="164" fontId="8" fillId="2" borderId="1" xfId="1" applyFont="1" applyFill="1" applyBorder="1" applyAlignment="1">
      <alignment horizontal="center" wrapText="1"/>
    </xf>
    <xf numFmtId="164" fontId="8" fillId="2" borderId="4" xfId="1" applyFont="1" applyFill="1" applyBorder="1" applyAlignment="1">
      <alignment horizontal="center" wrapText="1"/>
    </xf>
  </cellXfs>
  <cellStyles count="63">
    <cellStyle name="Comma" xfId="1" builtinId="3"/>
    <cellStyle name="Comma 2" xfId="11" xr:uid="{00000000-0005-0000-0000-000001000000}"/>
    <cellStyle name="Comma 2 2" xfId="10" xr:uid="{00000000-0005-0000-0000-000002000000}"/>
    <cellStyle name="Comma 3" xfId="13" xr:uid="{00000000-0005-0000-0000-000003000000}"/>
    <cellStyle name="Comma 4" xfId="14" xr:uid="{00000000-0005-0000-0000-000004000000}"/>
    <cellStyle name="Comma 5" xfId="61" xr:uid="{00000000-0005-0000-0000-000005000000}"/>
    <cellStyle name="H1" xfId="4" xr:uid="{00000000-0005-0000-0000-000006000000}"/>
    <cellStyle name="H2" xfId="15" xr:uid="{00000000-0005-0000-0000-000007000000}"/>
    <cellStyle name="had" xfId="8" xr:uid="{00000000-0005-0000-0000-000008000000}"/>
    <cellStyle name="had0" xfId="2" xr:uid="{00000000-0005-0000-0000-000009000000}"/>
    <cellStyle name="Had1" xfId="6" xr:uid="{00000000-0005-0000-0000-00000A000000}"/>
    <cellStyle name="Had2" xfId="3" xr:uid="{00000000-0005-0000-0000-00000B000000}"/>
    <cellStyle name="Had3" xfId="16" xr:uid="{00000000-0005-0000-0000-00000C000000}"/>
    <cellStyle name="Hyperlink 2" xfId="17" xr:uid="{00000000-0005-0000-0000-00000D000000}"/>
    <cellStyle name="Hyperlink 2 2" xfId="18" xr:uid="{00000000-0005-0000-0000-00000E000000}"/>
    <cellStyle name="inxa" xfId="7" xr:uid="{00000000-0005-0000-0000-00000F000000}"/>
    <cellStyle name="inxe" xfId="19" xr:uid="{00000000-0005-0000-0000-000010000000}"/>
    <cellStyle name="Normal" xfId="0" builtinId="0"/>
    <cellStyle name="Normal 10" xfId="20" xr:uid="{00000000-0005-0000-0000-000012000000}"/>
    <cellStyle name="Normal 10 2" xfId="21" xr:uid="{00000000-0005-0000-0000-000013000000}"/>
    <cellStyle name="Normal 11" xfId="22" xr:uid="{00000000-0005-0000-0000-000014000000}"/>
    <cellStyle name="Normal 11 2" xfId="62" xr:uid="{00000000-0005-0000-0000-000015000000}"/>
    <cellStyle name="Normal 12" xfId="23" xr:uid="{00000000-0005-0000-0000-000016000000}"/>
    <cellStyle name="Normal 12 2" xfId="24" xr:uid="{00000000-0005-0000-0000-000017000000}"/>
    <cellStyle name="Normal 12 2 2" xfId="25" xr:uid="{00000000-0005-0000-0000-000018000000}"/>
    <cellStyle name="Normal 12 3" xfId="9" xr:uid="{00000000-0005-0000-0000-000019000000}"/>
    <cellStyle name="Normal 13" xfId="26" xr:uid="{00000000-0005-0000-0000-00001A000000}"/>
    <cellStyle name="Normal 14" xfId="27" xr:uid="{00000000-0005-0000-0000-00001B000000}"/>
    <cellStyle name="Normal 15" xfId="59" xr:uid="{00000000-0005-0000-0000-00001C000000}"/>
    <cellStyle name="Normal 16" xfId="60" xr:uid="{00000000-0005-0000-0000-00001D000000}"/>
    <cellStyle name="Normal 2" xfId="28" xr:uid="{00000000-0005-0000-0000-00001E000000}"/>
    <cellStyle name="Normal 2 2" xfId="29" xr:uid="{00000000-0005-0000-0000-00001F000000}"/>
    <cellStyle name="Normal 2 2 2" xfId="30" xr:uid="{00000000-0005-0000-0000-000020000000}"/>
    <cellStyle name="Normal 2 3" xfId="31" xr:uid="{00000000-0005-0000-0000-000021000000}"/>
    <cellStyle name="Normal 2 3 2" xfId="32" xr:uid="{00000000-0005-0000-0000-000022000000}"/>
    <cellStyle name="Normal 2 4" xfId="33" xr:uid="{00000000-0005-0000-0000-000023000000}"/>
    <cellStyle name="Normal 2 5" xfId="58" xr:uid="{00000000-0005-0000-0000-000024000000}"/>
    <cellStyle name="Normal 2_نشره التجاره الداخليه 21" xfId="34" xr:uid="{00000000-0005-0000-0000-000025000000}"/>
    <cellStyle name="Normal 3" xfId="35" xr:uid="{00000000-0005-0000-0000-000026000000}"/>
    <cellStyle name="Normal 3 2" xfId="36" xr:uid="{00000000-0005-0000-0000-000027000000}"/>
    <cellStyle name="Normal 4" xfId="37" xr:uid="{00000000-0005-0000-0000-000028000000}"/>
    <cellStyle name="Normal 4 2" xfId="38" xr:uid="{00000000-0005-0000-0000-000029000000}"/>
    <cellStyle name="Normal 5" xfId="39" xr:uid="{00000000-0005-0000-0000-00002A000000}"/>
    <cellStyle name="Normal 5 2" xfId="40" xr:uid="{00000000-0005-0000-0000-00002B000000}"/>
    <cellStyle name="Normal 6" xfId="41" xr:uid="{00000000-0005-0000-0000-00002C000000}"/>
    <cellStyle name="Normal 6 2" xfId="42" xr:uid="{00000000-0005-0000-0000-00002D000000}"/>
    <cellStyle name="Normal 7" xfId="43" xr:uid="{00000000-0005-0000-0000-00002E000000}"/>
    <cellStyle name="Normal 7 2" xfId="5" xr:uid="{00000000-0005-0000-0000-00002F000000}"/>
    <cellStyle name="Normal 8" xfId="44" xr:uid="{00000000-0005-0000-0000-000030000000}"/>
    <cellStyle name="Normal 8 2" xfId="45" xr:uid="{00000000-0005-0000-0000-000031000000}"/>
    <cellStyle name="Normal 9" xfId="46" xr:uid="{00000000-0005-0000-0000-000032000000}"/>
    <cellStyle name="Normal 9 2" xfId="47" xr:uid="{00000000-0005-0000-0000-000033000000}"/>
    <cellStyle name="NotA" xfId="48" xr:uid="{00000000-0005-0000-0000-000034000000}"/>
    <cellStyle name="Note 2" xfId="12" xr:uid="{00000000-0005-0000-0000-000035000000}"/>
    <cellStyle name="T1" xfId="49" xr:uid="{00000000-0005-0000-0000-000036000000}"/>
    <cellStyle name="T2" xfId="50" xr:uid="{00000000-0005-0000-0000-000037000000}"/>
    <cellStyle name="Total 2" xfId="51" xr:uid="{00000000-0005-0000-0000-000038000000}"/>
    <cellStyle name="Total1" xfId="52" xr:uid="{00000000-0005-0000-0000-000039000000}"/>
    <cellStyle name="TXT1" xfId="53" xr:uid="{00000000-0005-0000-0000-00003A000000}"/>
    <cellStyle name="TXT2" xfId="54" xr:uid="{00000000-0005-0000-0000-00003B000000}"/>
    <cellStyle name="TXT3" xfId="55" xr:uid="{00000000-0005-0000-0000-00003C000000}"/>
    <cellStyle name="TXT4" xfId="56" xr:uid="{00000000-0005-0000-0000-00003D000000}"/>
    <cellStyle name="TXT5" xfId="57" xr:uid="{00000000-0005-0000-0000-00003E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12.png"/><Relationship Id="rId1" Type="http://schemas.openxmlformats.org/officeDocument/2006/relationships/image" Target="../media/image1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8.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hyperlink" Target="#Indx!A1"/><Relationship Id="rId1" Type="http://schemas.openxmlformats.org/officeDocument/2006/relationships/image" Target="../media/image2.png"/><Relationship Id="rId4" Type="http://schemas.openxmlformats.org/officeDocument/2006/relationships/image" Target="../media/image4.png"/></Relationships>
</file>

<file path=xl/drawings/_rels/drawing20.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5.png"/></Relationships>
</file>

<file path=xl/drawings/_rels/drawing2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6.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7.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8.png"/></Relationships>
</file>

<file path=xl/drawings/_rels/drawing2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2.png"/><Relationship Id="rId1" Type="http://schemas.openxmlformats.org/officeDocument/2006/relationships/image" Target="../media/image19.png"/><Relationship Id="rId4" Type="http://schemas.openxmlformats.org/officeDocument/2006/relationships/image" Target="../media/image2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8.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4.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179916</xdr:rowOff>
    </xdr:from>
    <xdr:to>
      <xdr:col>10</xdr:col>
      <xdr:colOff>0</xdr:colOff>
      <xdr:row>33</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9916"/>
          <a:ext cx="11303000" cy="9069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130175</xdr:colOff>
      <xdr:row>12</xdr:row>
      <xdr:rowOff>0</xdr:rowOff>
    </xdr:from>
    <xdr:to>
      <xdr:col>4</xdr:col>
      <xdr:colOff>9525</xdr:colOff>
      <xdr:row>12</xdr:row>
      <xdr:rowOff>180975</xdr:rowOff>
    </xdr:to>
    <xdr:pic>
      <xdr:nvPicPr>
        <xdr:cNvPr id="109008" name="Picture 8" descr="logo">
          <a:extLst>
            <a:ext uri="{FF2B5EF4-FFF2-40B4-BE49-F238E27FC236}">
              <a16:creationId xmlns:a16="http://schemas.microsoft.com/office/drawing/2014/main" id="{00000000-0008-0000-0900-0000D0A9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6424930" y="395541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12</xdr:row>
      <xdr:rowOff>38100</xdr:rowOff>
    </xdr:from>
    <xdr:to>
      <xdr:col>0</xdr:col>
      <xdr:colOff>5289550</xdr:colOff>
      <xdr:row>12</xdr:row>
      <xdr:rowOff>2838450</xdr:rowOff>
    </xdr:to>
    <xdr:pic>
      <xdr:nvPicPr>
        <xdr:cNvPr id="109009" name="Picture 1">
          <a:extLst>
            <a:ext uri="{FF2B5EF4-FFF2-40B4-BE49-F238E27FC236}">
              <a16:creationId xmlns:a16="http://schemas.microsoft.com/office/drawing/2014/main" id="{00000000-0008-0000-0900-0000D1A9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95250" y="3993515"/>
          <a:ext cx="5194300" cy="280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2771775</xdr:colOff>
      <xdr:row>0</xdr:row>
      <xdr:rowOff>28575</xdr:rowOff>
    </xdr:from>
    <xdr:to>
      <xdr:col>9</xdr:col>
      <xdr:colOff>547007</xdr:colOff>
      <xdr:row>1</xdr:row>
      <xdr:rowOff>209550</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3250" y="28575"/>
          <a:ext cx="1270907" cy="7715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1847850</xdr:colOff>
      <xdr:row>0</xdr:row>
      <xdr:rowOff>0</xdr:rowOff>
    </xdr:from>
    <xdr:to>
      <xdr:col>11</xdr:col>
      <xdr:colOff>1847850</xdr:colOff>
      <xdr:row>1</xdr:row>
      <xdr:rowOff>180975</xdr:rowOff>
    </xdr:to>
    <xdr:pic>
      <xdr:nvPicPr>
        <xdr:cNvPr id="2" name="Picture 8" descr="logo">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2592050" y="0"/>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1</xdr:row>
      <xdr:rowOff>133350</xdr:rowOff>
    </xdr:to>
    <xdr:pic>
      <xdr:nvPicPr>
        <xdr:cNvPr id="3" name="Picture 8" descr="logo">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25920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1</xdr:row>
      <xdr:rowOff>180975</xdr:rowOff>
    </xdr:to>
    <xdr:pic>
      <xdr:nvPicPr>
        <xdr:cNvPr id="4" name="Picture 8" descr="logo">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2592050" y="0"/>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1</xdr:row>
      <xdr:rowOff>133350</xdr:rowOff>
    </xdr:to>
    <xdr:pic>
      <xdr:nvPicPr>
        <xdr:cNvPr id="5" name="Picture 8" descr="logo">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25920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2736850</xdr:colOff>
      <xdr:row>0</xdr:row>
      <xdr:rowOff>38100</xdr:rowOff>
    </xdr:from>
    <xdr:to>
      <xdr:col>12</xdr:col>
      <xdr:colOff>521607</xdr:colOff>
      <xdr:row>2</xdr:row>
      <xdr:rowOff>76200</xdr:rowOff>
    </xdr:to>
    <xdr:pic>
      <xdr:nvPicPr>
        <xdr:cNvPr id="7" name="Picture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15975" y="38100"/>
          <a:ext cx="1277257" cy="7683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642620</xdr:colOff>
      <xdr:row>0</xdr:row>
      <xdr:rowOff>28575</xdr:rowOff>
    </xdr:from>
    <xdr:to>
      <xdr:col>10</xdr:col>
      <xdr:colOff>212</xdr:colOff>
      <xdr:row>1</xdr:row>
      <xdr:rowOff>182034</xdr:rowOff>
    </xdr:to>
    <xdr:pic>
      <xdr:nvPicPr>
        <xdr:cNvPr id="2" name="Picture 8" descr="logo">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234170" y="28575"/>
          <a:ext cx="1058"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642620</xdr:colOff>
      <xdr:row>0</xdr:row>
      <xdr:rowOff>28575</xdr:rowOff>
    </xdr:from>
    <xdr:to>
      <xdr:col>10</xdr:col>
      <xdr:colOff>212</xdr:colOff>
      <xdr:row>1</xdr:row>
      <xdr:rowOff>140759</xdr:rowOff>
    </xdr:to>
    <xdr:pic>
      <xdr:nvPicPr>
        <xdr:cNvPr id="3" name="Picture 8" descr="logo">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9234170" y="28575"/>
          <a:ext cx="1058"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2686050</xdr:colOff>
      <xdr:row>0</xdr:row>
      <xdr:rowOff>28575</xdr:rowOff>
    </xdr:from>
    <xdr:to>
      <xdr:col>13</xdr:col>
      <xdr:colOff>461282</xdr:colOff>
      <xdr:row>2</xdr:row>
      <xdr:rowOff>19050</xdr:rowOff>
    </xdr:to>
    <xdr:pic>
      <xdr:nvPicPr>
        <xdr:cNvPr id="8" name="Picture 7">
          <a:extLst>
            <a:ext uri="{FF2B5EF4-FFF2-40B4-BE49-F238E27FC236}">
              <a16:creationId xmlns:a16="http://schemas.microsoft.com/office/drawing/2014/main" id="{00000000-0008-0000-0C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249275" y="28575"/>
          <a:ext cx="1270907" cy="7715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2038350</xdr:colOff>
      <xdr:row>0</xdr:row>
      <xdr:rowOff>0</xdr:rowOff>
    </xdr:from>
    <xdr:to>
      <xdr:col>11</xdr:col>
      <xdr:colOff>2038350</xdr:colOff>
      <xdr:row>0</xdr:row>
      <xdr:rowOff>609600</xdr:rowOff>
    </xdr:to>
    <xdr:pic>
      <xdr:nvPicPr>
        <xdr:cNvPr id="7" name="Picture 8" descr="logo">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7443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2038350</xdr:colOff>
      <xdr:row>0</xdr:row>
      <xdr:rowOff>0</xdr:rowOff>
    </xdr:from>
    <xdr:to>
      <xdr:col>11</xdr:col>
      <xdr:colOff>2038350</xdr:colOff>
      <xdr:row>0</xdr:row>
      <xdr:rowOff>609600</xdr:rowOff>
    </xdr:to>
    <xdr:pic>
      <xdr:nvPicPr>
        <xdr:cNvPr id="13" name="Picture 8" descr="logo">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7443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2647950</xdr:colOff>
      <xdr:row>0</xdr:row>
      <xdr:rowOff>28575</xdr:rowOff>
    </xdr:from>
    <xdr:to>
      <xdr:col>12</xdr:col>
      <xdr:colOff>432707</xdr:colOff>
      <xdr:row>1</xdr:row>
      <xdr:rowOff>66675</xdr:rowOff>
    </xdr:to>
    <xdr:pic>
      <xdr:nvPicPr>
        <xdr:cNvPr id="8" name="Picture 7">
          <a:extLst>
            <a:ext uri="{FF2B5EF4-FFF2-40B4-BE49-F238E27FC236}">
              <a16:creationId xmlns:a16="http://schemas.microsoft.com/office/drawing/2014/main" id="{00000000-0008-0000-0D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82500" y="28575"/>
          <a:ext cx="1270907" cy="7810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2695575</xdr:colOff>
      <xdr:row>0</xdr:row>
      <xdr:rowOff>38100</xdr:rowOff>
    </xdr:from>
    <xdr:to>
      <xdr:col>10</xdr:col>
      <xdr:colOff>470807</xdr:colOff>
      <xdr:row>1</xdr:row>
      <xdr:rowOff>247650</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53875" y="38100"/>
          <a:ext cx="1270907" cy="7715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744855</xdr:colOff>
      <xdr:row>15</xdr:row>
      <xdr:rowOff>0</xdr:rowOff>
    </xdr:from>
    <xdr:to>
      <xdr:col>4</xdr:col>
      <xdr:colOff>9525</xdr:colOff>
      <xdr:row>15</xdr:row>
      <xdr:rowOff>180975</xdr:rowOff>
    </xdr:to>
    <xdr:pic>
      <xdr:nvPicPr>
        <xdr:cNvPr id="98974" name="Picture 8" descr="logo">
          <a:extLst>
            <a:ext uri="{FF2B5EF4-FFF2-40B4-BE49-F238E27FC236}">
              <a16:creationId xmlns:a16="http://schemas.microsoft.com/office/drawing/2014/main" id="{00000000-0008-0000-0F00-00009E82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7524115" y="352933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15</xdr:row>
      <xdr:rowOff>38100</xdr:rowOff>
    </xdr:from>
    <xdr:to>
      <xdr:col>0</xdr:col>
      <xdr:colOff>5289550</xdr:colOff>
      <xdr:row>15</xdr:row>
      <xdr:rowOff>2790825</xdr:rowOff>
    </xdr:to>
    <xdr:pic>
      <xdr:nvPicPr>
        <xdr:cNvPr id="98975" name="Picture 1">
          <a:extLst>
            <a:ext uri="{FF2B5EF4-FFF2-40B4-BE49-F238E27FC236}">
              <a16:creationId xmlns:a16="http://schemas.microsoft.com/office/drawing/2014/main" id="{00000000-0008-0000-0F00-00009F82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7150" y="3567430"/>
          <a:ext cx="5232400" cy="275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2686050</xdr:colOff>
      <xdr:row>0</xdr:row>
      <xdr:rowOff>47625</xdr:rowOff>
    </xdr:from>
    <xdr:to>
      <xdr:col>9</xdr:col>
      <xdr:colOff>461282</xdr:colOff>
      <xdr:row>1</xdr:row>
      <xdr:rowOff>114300</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15600" y="47625"/>
          <a:ext cx="1270907" cy="7715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1847850</xdr:colOff>
      <xdr:row>0</xdr:row>
      <xdr:rowOff>0</xdr:rowOff>
    </xdr:from>
    <xdr:to>
      <xdr:col>11</xdr:col>
      <xdr:colOff>1847850</xdr:colOff>
      <xdr:row>1</xdr:row>
      <xdr:rowOff>57150</xdr:rowOff>
    </xdr:to>
    <xdr:pic>
      <xdr:nvPicPr>
        <xdr:cNvPr id="128394" name="Picture 8" descr="logo">
          <a:extLst>
            <a:ext uri="{FF2B5EF4-FFF2-40B4-BE49-F238E27FC236}">
              <a16:creationId xmlns:a16="http://schemas.microsoft.com/office/drawing/2014/main" id="{00000000-0008-0000-1100-00008AF5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505565" y="0"/>
          <a:ext cx="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1</xdr:row>
      <xdr:rowOff>9525</xdr:rowOff>
    </xdr:to>
    <xdr:pic>
      <xdr:nvPicPr>
        <xdr:cNvPr id="128396" name="Picture 8" descr="logo">
          <a:extLst>
            <a:ext uri="{FF2B5EF4-FFF2-40B4-BE49-F238E27FC236}">
              <a16:creationId xmlns:a16="http://schemas.microsoft.com/office/drawing/2014/main" id="{00000000-0008-0000-1100-00008CF5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505565" y="0"/>
          <a:ext cx="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2409825</xdr:colOff>
      <xdr:row>0</xdr:row>
      <xdr:rowOff>38100</xdr:rowOff>
    </xdr:from>
    <xdr:to>
      <xdr:col>12</xdr:col>
      <xdr:colOff>451757</xdr:colOff>
      <xdr:row>1</xdr:row>
      <xdr:rowOff>209550</xdr:rowOff>
    </xdr:to>
    <xdr:pic>
      <xdr:nvPicPr>
        <xdr:cNvPr id="5" name="Picture 4">
          <a:extLst>
            <a:ext uri="{FF2B5EF4-FFF2-40B4-BE49-F238E27FC236}">
              <a16:creationId xmlns:a16="http://schemas.microsoft.com/office/drawing/2014/main" id="{00000000-0008-0000-1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449175" y="38100"/>
          <a:ext cx="1270907" cy="77152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12</xdr:col>
      <xdr:colOff>2038350</xdr:colOff>
      <xdr:row>0</xdr:row>
      <xdr:rowOff>0</xdr:rowOff>
    </xdr:from>
    <xdr:to>
      <xdr:col>12</xdr:col>
      <xdr:colOff>2038350</xdr:colOff>
      <xdr:row>1</xdr:row>
      <xdr:rowOff>0</xdr:rowOff>
    </xdr:to>
    <xdr:pic>
      <xdr:nvPicPr>
        <xdr:cNvPr id="10" name="Picture 8" descr="logo">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2070080" y="0"/>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1811111</xdr:colOff>
      <xdr:row>0</xdr:row>
      <xdr:rowOff>38100</xdr:rowOff>
    </xdr:from>
    <xdr:to>
      <xdr:col>13</xdr:col>
      <xdr:colOff>443593</xdr:colOff>
      <xdr:row>2</xdr:row>
      <xdr:rowOff>9525</xdr:rowOff>
    </xdr:to>
    <xdr:pic>
      <xdr:nvPicPr>
        <xdr:cNvPr id="4" name="Picture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70897" y="38100"/>
          <a:ext cx="1272267" cy="7742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0</xdr:colOff>
      <xdr:row>1</xdr:row>
      <xdr:rowOff>123825</xdr:rowOff>
    </xdr:to>
    <xdr:pic>
      <xdr:nvPicPr>
        <xdr:cNvPr id="3" name="Picture 8" descr="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7740015" y="14192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719137</xdr:colOff>
      <xdr:row>1</xdr:row>
      <xdr:rowOff>35719</xdr:rowOff>
    </xdr:from>
    <xdr:to>
      <xdr:col>3</xdr:col>
      <xdr:colOff>719137</xdr:colOff>
      <xdr:row>1</xdr:row>
      <xdr:rowOff>702469</xdr:rowOff>
    </xdr:to>
    <xdr:pic>
      <xdr:nvPicPr>
        <xdr:cNvPr id="4" name="Picture 8" descr="logo">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8458835" y="145478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431800</xdr:colOff>
      <xdr:row>1</xdr:row>
      <xdr:rowOff>1308100</xdr:rowOff>
    </xdr:from>
    <xdr:to>
      <xdr:col>2</xdr:col>
      <xdr:colOff>2082800</xdr:colOff>
      <xdr:row>3</xdr:row>
      <xdr:rowOff>38100</xdr:rowOff>
    </xdr:to>
    <xdr:pic>
      <xdr:nvPicPr>
        <xdr:cNvPr id="27" name="Picture 1">
          <a:hlinkClick xmlns:r="http://schemas.openxmlformats.org/officeDocument/2006/relationships" r:id="rId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09900" y="2730500"/>
          <a:ext cx="4229100" cy="267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2206625</xdr:colOff>
      <xdr:row>2</xdr:row>
      <xdr:rowOff>1746250</xdr:rowOff>
    </xdr:from>
    <xdr:to>
      <xdr:col>2</xdr:col>
      <xdr:colOff>381000</xdr:colOff>
      <xdr:row>2</xdr:row>
      <xdr:rowOff>2111375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841875" y="4714875"/>
          <a:ext cx="809625" cy="365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t>2021</a:t>
          </a:r>
        </a:p>
      </xdr:txBody>
    </xdr:sp>
    <xdr:clientData/>
  </xdr:twoCellAnchor>
  <xdr:twoCellAnchor editAs="oneCell">
    <xdr:from>
      <xdr:col>1</xdr:col>
      <xdr:colOff>1276349</xdr:colOff>
      <xdr:row>0</xdr:row>
      <xdr:rowOff>57150</xdr:rowOff>
    </xdr:from>
    <xdr:to>
      <xdr:col>2</xdr:col>
      <xdr:colOff>1364129</xdr:colOff>
      <xdr:row>1</xdr:row>
      <xdr:rowOff>9525</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24299" y="57150"/>
          <a:ext cx="2735730" cy="138112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11</xdr:col>
      <xdr:colOff>2038350</xdr:colOff>
      <xdr:row>0</xdr:row>
      <xdr:rowOff>0</xdr:rowOff>
    </xdr:from>
    <xdr:to>
      <xdr:col>11</xdr:col>
      <xdr:colOff>2038350</xdr:colOff>
      <xdr:row>1</xdr:row>
      <xdr:rowOff>28575</xdr:rowOff>
    </xdr:to>
    <xdr:pic>
      <xdr:nvPicPr>
        <xdr:cNvPr id="134494" name="Picture 8" descr="logo">
          <a:extLst>
            <a:ext uri="{FF2B5EF4-FFF2-40B4-BE49-F238E27FC236}">
              <a16:creationId xmlns:a16="http://schemas.microsoft.com/office/drawing/2014/main" id="{00000000-0008-0000-1300-00005E0D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2555220" y="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2676525</xdr:colOff>
      <xdr:row>0</xdr:row>
      <xdr:rowOff>38100</xdr:rowOff>
    </xdr:from>
    <xdr:to>
      <xdr:col>13</xdr:col>
      <xdr:colOff>461282</xdr:colOff>
      <xdr:row>1</xdr:row>
      <xdr:rowOff>228600</xdr:rowOff>
    </xdr:to>
    <xdr:pic>
      <xdr:nvPicPr>
        <xdr:cNvPr id="5" name="Picture 4">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30250" y="38100"/>
          <a:ext cx="1270907" cy="77152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18290</xdr:colOff>
      <xdr:row>4</xdr:row>
      <xdr:rowOff>189032</xdr:rowOff>
    </xdr:to>
    <xdr:pic>
      <xdr:nvPicPr>
        <xdr:cNvPr id="4" name="Picture 3">
          <a:extLst>
            <a:ext uri="{FF2B5EF4-FFF2-40B4-BE49-F238E27FC236}">
              <a16:creationId xmlns:a16="http://schemas.microsoft.com/office/drawing/2014/main" id="{00000000-0008-0000-1400-000004000000}"/>
            </a:ext>
          </a:extLst>
        </xdr:cNvPr>
        <xdr:cNvPicPr>
          <a:picLocks noChangeAspect="1"/>
        </xdr:cNvPicPr>
      </xdr:nvPicPr>
      <xdr:blipFill>
        <a:blip xmlns:r="http://schemas.openxmlformats.org/officeDocument/2006/relationships" r:embed="rId1" cstate="print"/>
        <a:stretch>
          <a:fillRect/>
        </a:stretch>
      </xdr:blipFill>
      <xdr:spPr>
        <a:xfrm>
          <a:off x="0" y="447675"/>
          <a:ext cx="18290" cy="646232"/>
        </a:xfrm>
        <a:prstGeom prst="rect">
          <a:avLst/>
        </a:prstGeom>
      </xdr:spPr>
    </xdr:pic>
    <xdr:clientData/>
  </xdr:twoCellAnchor>
  <xdr:twoCellAnchor editAs="oneCell">
    <xdr:from>
      <xdr:col>9</xdr:col>
      <xdr:colOff>2296886</xdr:colOff>
      <xdr:row>0</xdr:row>
      <xdr:rowOff>51707</xdr:rowOff>
    </xdr:from>
    <xdr:to>
      <xdr:col>9</xdr:col>
      <xdr:colOff>3567793</xdr:colOff>
      <xdr:row>2</xdr:row>
      <xdr:rowOff>166007</xdr:rowOff>
    </xdr:to>
    <xdr:pic>
      <xdr:nvPicPr>
        <xdr:cNvPr id="5" name="Picture 4">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37672" y="51707"/>
          <a:ext cx="1270907" cy="76744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744855</xdr:colOff>
      <xdr:row>0</xdr:row>
      <xdr:rowOff>0</xdr:rowOff>
    </xdr:from>
    <xdr:to>
      <xdr:col>4</xdr:col>
      <xdr:colOff>9525</xdr:colOff>
      <xdr:row>0</xdr:row>
      <xdr:rowOff>180975</xdr:rowOff>
    </xdr:to>
    <xdr:pic>
      <xdr:nvPicPr>
        <xdr:cNvPr id="94185" name="Picture 8" descr="logo">
          <a:extLst>
            <a:ext uri="{FF2B5EF4-FFF2-40B4-BE49-F238E27FC236}">
              <a16:creationId xmlns:a16="http://schemas.microsoft.com/office/drawing/2014/main" id="{00000000-0008-0000-1500-0000E96F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7524115" y="304800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47625</xdr:rowOff>
    </xdr:from>
    <xdr:to>
      <xdr:col>0</xdr:col>
      <xdr:colOff>5289550</xdr:colOff>
      <xdr:row>0</xdr:row>
      <xdr:rowOff>2867025</xdr:rowOff>
    </xdr:to>
    <xdr:pic>
      <xdr:nvPicPr>
        <xdr:cNvPr id="94186" name="Picture 1">
          <a:extLst>
            <a:ext uri="{FF2B5EF4-FFF2-40B4-BE49-F238E27FC236}">
              <a16:creationId xmlns:a16="http://schemas.microsoft.com/office/drawing/2014/main" id="{00000000-0008-0000-1500-0000EA6F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85725" y="3095625"/>
          <a:ext cx="5203825" cy="281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11</xdr:col>
      <xdr:colOff>2635704</xdr:colOff>
      <xdr:row>0</xdr:row>
      <xdr:rowOff>80280</xdr:rowOff>
    </xdr:from>
    <xdr:to>
      <xdr:col>12</xdr:col>
      <xdr:colOff>420461</xdr:colOff>
      <xdr:row>2</xdr:row>
      <xdr:rowOff>133347</xdr:rowOff>
    </xdr:to>
    <xdr:pic>
      <xdr:nvPicPr>
        <xdr:cNvPr id="4" name="Picture 3">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74954" y="80280"/>
          <a:ext cx="1268186" cy="77424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8</xdr:col>
      <xdr:colOff>3508375</xdr:colOff>
      <xdr:row>0</xdr:row>
      <xdr:rowOff>47625</xdr:rowOff>
    </xdr:from>
    <xdr:to>
      <xdr:col>9</xdr:col>
      <xdr:colOff>435882</xdr:colOff>
      <xdr:row>1</xdr:row>
      <xdr:rowOff>190500</xdr:rowOff>
    </xdr:to>
    <xdr:pic>
      <xdr:nvPicPr>
        <xdr:cNvPr id="4" name="Picture 3">
          <a:extLst>
            <a:ext uri="{FF2B5EF4-FFF2-40B4-BE49-F238E27FC236}">
              <a16:creationId xmlns:a16="http://schemas.microsoft.com/office/drawing/2014/main" id="{00000000-0008-0000-1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19000" y="47625"/>
          <a:ext cx="1277257" cy="77787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0</xdr:colOff>
      <xdr:row>0</xdr:row>
      <xdr:rowOff>28575</xdr:rowOff>
    </xdr:from>
    <xdr:to>
      <xdr:col>4</xdr:col>
      <xdr:colOff>0</xdr:colOff>
      <xdr:row>0</xdr:row>
      <xdr:rowOff>638175</xdr:rowOff>
    </xdr:to>
    <xdr:pic>
      <xdr:nvPicPr>
        <xdr:cNvPr id="102097" name="Picture 8" descr="logo">
          <a:extLst>
            <a:ext uri="{FF2B5EF4-FFF2-40B4-BE49-F238E27FC236}">
              <a16:creationId xmlns:a16="http://schemas.microsoft.com/office/drawing/2014/main" id="{00000000-0008-0000-1800-0000D18E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451985"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28575</xdr:rowOff>
    </xdr:from>
    <xdr:to>
      <xdr:col>4</xdr:col>
      <xdr:colOff>0</xdr:colOff>
      <xdr:row>0</xdr:row>
      <xdr:rowOff>638175</xdr:rowOff>
    </xdr:to>
    <xdr:pic>
      <xdr:nvPicPr>
        <xdr:cNvPr id="102098" name="Picture 8" descr="logo">
          <a:extLst>
            <a:ext uri="{FF2B5EF4-FFF2-40B4-BE49-F238E27FC236}">
              <a16:creationId xmlns:a16="http://schemas.microsoft.com/office/drawing/2014/main" id="{00000000-0008-0000-1800-0000D28E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451985"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971550</xdr:colOff>
      <xdr:row>0</xdr:row>
      <xdr:rowOff>38100</xdr:rowOff>
    </xdr:from>
    <xdr:to>
      <xdr:col>5</xdr:col>
      <xdr:colOff>2242457</xdr:colOff>
      <xdr:row>0</xdr:row>
      <xdr:rowOff>809625</xdr:rowOff>
    </xdr:to>
    <xdr:pic>
      <xdr:nvPicPr>
        <xdr:cNvPr id="6" name="Picture 5">
          <a:extLst>
            <a:ext uri="{FF2B5EF4-FFF2-40B4-BE49-F238E27FC236}">
              <a16:creationId xmlns:a16="http://schemas.microsoft.com/office/drawing/2014/main" id="{00000000-0008-0000-18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48400" y="38100"/>
          <a:ext cx="1270907" cy="77152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9</xdr:col>
      <xdr:colOff>652145</xdr:colOff>
      <xdr:row>0</xdr:row>
      <xdr:rowOff>28575</xdr:rowOff>
    </xdr:from>
    <xdr:to>
      <xdr:col>10</xdr:col>
      <xdr:colOff>0</xdr:colOff>
      <xdr:row>1</xdr:row>
      <xdr:rowOff>47625</xdr:rowOff>
    </xdr:to>
    <xdr:pic>
      <xdr:nvPicPr>
        <xdr:cNvPr id="136425" name="Picture 8" descr="logo">
          <a:extLst>
            <a:ext uri="{FF2B5EF4-FFF2-40B4-BE49-F238E27FC236}">
              <a16:creationId xmlns:a16="http://schemas.microsoft.com/office/drawing/2014/main" id="{00000000-0008-0000-1900-0000E914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566275" y="28575"/>
          <a:ext cx="0" cy="584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1</xdr:row>
      <xdr:rowOff>19050</xdr:rowOff>
    </xdr:to>
    <xdr:pic>
      <xdr:nvPicPr>
        <xdr:cNvPr id="136426" name="Picture 8" descr="logo">
          <a:extLst>
            <a:ext uri="{FF2B5EF4-FFF2-40B4-BE49-F238E27FC236}">
              <a16:creationId xmlns:a16="http://schemas.microsoft.com/office/drawing/2014/main" id="{00000000-0008-0000-1900-0000EA14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2093575" y="0"/>
          <a:ext cx="0" cy="584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652145</xdr:colOff>
      <xdr:row>0</xdr:row>
      <xdr:rowOff>28575</xdr:rowOff>
    </xdr:from>
    <xdr:to>
      <xdr:col>10</xdr:col>
      <xdr:colOff>0</xdr:colOff>
      <xdr:row>1</xdr:row>
      <xdr:rowOff>0</xdr:rowOff>
    </xdr:to>
    <xdr:pic>
      <xdr:nvPicPr>
        <xdr:cNvPr id="136427" name="Picture 8" descr="logo">
          <a:extLst>
            <a:ext uri="{FF2B5EF4-FFF2-40B4-BE49-F238E27FC236}">
              <a16:creationId xmlns:a16="http://schemas.microsoft.com/office/drawing/2014/main" id="{00000000-0008-0000-1900-0000EB14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a:xfrm>
          <a:off x="9566275" y="28575"/>
          <a:ext cx="0"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1</xdr:row>
      <xdr:rowOff>0</xdr:rowOff>
    </xdr:to>
    <xdr:pic>
      <xdr:nvPicPr>
        <xdr:cNvPr id="136428" name="Picture 8" descr="logo">
          <a:extLst>
            <a:ext uri="{FF2B5EF4-FFF2-40B4-BE49-F238E27FC236}">
              <a16:creationId xmlns:a16="http://schemas.microsoft.com/office/drawing/2014/main" id="{00000000-0008-0000-1900-0000EC14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2093575" y="0"/>
          <a:ext cx="0" cy="56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2403475</xdr:colOff>
      <xdr:row>0</xdr:row>
      <xdr:rowOff>101600</xdr:rowOff>
    </xdr:from>
    <xdr:to>
      <xdr:col>12</xdr:col>
      <xdr:colOff>350157</xdr:colOff>
      <xdr:row>2</xdr:row>
      <xdr:rowOff>47625</xdr:rowOff>
    </xdr:to>
    <xdr:pic>
      <xdr:nvPicPr>
        <xdr:cNvPr id="8" name="Picture 7">
          <a:extLst>
            <a:ext uri="{FF2B5EF4-FFF2-40B4-BE49-F238E27FC236}">
              <a16:creationId xmlns:a16="http://schemas.microsoft.com/office/drawing/2014/main" id="{00000000-0008-0000-19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563475" y="101600"/>
          <a:ext cx="1264557" cy="77152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12</xdr:col>
      <xdr:colOff>2012497</xdr:colOff>
      <xdr:row>0</xdr:row>
      <xdr:rowOff>108857</xdr:rowOff>
    </xdr:from>
    <xdr:to>
      <xdr:col>13</xdr:col>
      <xdr:colOff>367394</xdr:colOff>
      <xdr:row>1</xdr:row>
      <xdr:rowOff>194582</xdr:rowOff>
    </xdr:to>
    <xdr:pic>
      <xdr:nvPicPr>
        <xdr:cNvPr id="4" name="Picture 3">
          <a:extLst>
            <a:ext uri="{FF2B5EF4-FFF2-40B4-BE49-F238E27FC236}">
              <a16:creationId xmlns:a16="http://schemas.microsoft.com/office/drawing/2014/main" id="{00000000-0008-0000-1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53926" y="108857"/>
          <a:ext cx="1266825" cy="766082"/>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11</xdr:col>
      <xdr:colOff>2038350</xdr:colOff>
      <xdr:row>1</xdr:row>
      <xdr:rowOff>0</xdr:rowOff>
    </xdr:from>
    <xdr:to>
      <xdr:col>11</xdr:col>
      <xdr:colOff>2038350</xdr:colOff>
      <xdr:row>3</xdr:row>
      <xdr:rowOff>70485</xdr:rowOff>
    </xdr:to>
    <xdr:pic>
      <xdr:nvPicPr>
        <xdr:cNvPr id="147582" name="Picture 8" descr="logo">
          <a:extLst>
            <a:ext uri="{FF2B5EF4-FFF2-40B4-BE49-F238E27FC236}">
              <a16:creationId xmlns:a16="http://schemas.microsoft.com/office/drawing/2014/main" id="{00000000-0008-0000-1B00-00007E4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4527530" y="0"/>
          <a:ext cx="0" cy="603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2163536</xdr:colOff>
      <xdr:row>0</xdr:row>
      <xdr:rowOff>42182</xdr:rowOff>
    </xdr:from>
    <xdr:to>
      <xdr:col>11</xdr:col>
      <xdr:colOff>3434443</xdr:colOff>
      <xdr:row>1</xdr:row>
      <xdr:rowOff>137432</xdr:rowOff>
    </xdr:to>
    <xdr:pic>
      <xdr:nvPicPr>
        <xdr:cNvPr id="6" name="Picture 5">
          <a:extLst>
            <a:ext uri="{FF2B5EF4-FFF2-40B4-BE49-F238E27FC236}">
              <a16:creationId xmlns:a16="http://schemas.microsoft.com/office/drawing/2014/main" id="{00000000-0008-0000-1B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185322" y="42182"/>
          <a:ext cx="1270907" cy="775607"/>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9</xdr:col>
      <xdr:colOff>2502694</xdr:colOff>
      <xdr:row>0</xdr:row>
      <xdr:rowOff>59531</xdr:rowOff>
    </xdr:from>
    <xdr:to>
      <xdr:col>10</xdr:col>
      <xdr:colOff>521608</xdr:colOff>
      <xdr:row>2</xdr:row>
      <xdr:rowOff>97631</xdr:rowOff>
    </xdr:to>
    <xdr:pic>
      <xdr:nvPicPr>
        <xdr:cNvPr id="4" name="Picture 3">
          <a:extLst>
            <a:ext uri="{FF2B5EF4-FFF2-40B4-BE49-F238E27FC236}">
              <a16:creationId xmlns:a16="http://schemas.microsoft.com/office/drawing/2014/main" id="{00000000-0008-0000-1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5944" y="59531"/>
          <a:ext cx="1269320" cy="7762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139700</xdr:colOff>
      <xdr:row>0</xdr:row>
      <xdr:rowOff>9525</xdr:rowOff>
    </xdr:from>
    <xdr:to>
      <xdr:col>8</xdr:col>
      <xdr:colOff>9525</xdr:colOff>
      <xdr:row>0</xdr:row>
      <xdr:rowOff>190500</xdr:rowOff>
    </xdr:to>
    <xdr:pic>
      <xdr:nvPicPr>
        <xdr:cNvPr id="2" name="Picture 8" descr="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882840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1457325</xdr:colOff>
          <xdr:row>1</xdr:row>
          <xdr:rowOff>57150</xdr:rowOff>
        </xdr:from>
        <xdr:to>
          <xdr:col>3</xdr:col>
          <xdr:colOff>2343150</xdr:colOff>
          <xdr:row>1</xdr:row>
          <xdr:rowOff>590550</xdr:rowOff>
        </xdr:to>
        <xdr:sp macro="" textlink="">
          <xdr:nvSpPr>
            <xdr:cNvPr id="44033" name="Object 1" hidden="1">
              <a:extLst>
                <a:ext uri="{63B3BB69-23CF-44E3-9099-C40C66FF867C}">
                  <a14:compatExt spid="_x0000_s44033"/>
                </a:ext>
                <a:ext uri="{FF2B5EF4-FFF2-40B4-BE49-F238E27FC236}">
                  <a16:creationId xmlns:a16="http://schemas.microsoft.com/office/drawing/2014/main" id="{00000000-0008-0000-0200-000001A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2695575</xdr:colOff>
      <xdr:row>0</xdr:row>
      <xdr:rowOff>28575</xdr:rowOff>
    </xdr:from>
    <xdr:to>
      <xdr:col>3</xdr:col>
      <xdr:colOff>685800</xdr:colOff>
      <xdr:row>1</xdr:row>
      <xdr:rowOff>171450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09975" y="28575"/>
          <a:ext cx="1514475" cy="771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3019424</xdr:colOff>
      <xdr:row>0</xdr:row>
      <xdr:rowOff>47625</xdr:rowOff>
    </xdr:from>
    <xdr:to>
      <xdr:col>4</xdr:col>
      <xdr:colOff>356506</xdr:colOff>
      <xdr:row>2</xdr:row>
      <xdr:rowOff>123825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77274" y="47625"/>
          <a:ext cx="1270907"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139700</xdr:colOff>
      <xdr:row>0</xdr:row>
      <xdr:rowOff>9525</xdr:rowOff>
    </xdr:from>
    <xdr:to>
      <xdr:col>8</xdr:col>
      <xdr:colOff>9525</xdr:colOff>
      <xdr:row>0</xdr:row>
      <xdr:rowOff>190500</xdr:rowOff>
    </xdr:to>
    <xdr:pic>
      <xdr:nvPicPr>
        <xdr:cNvPr id="2" name="Picture 8" descr="log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6012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3314700</xdr:colOff>
      <xdr:row>0</xdr:row>
      <xdr:rowOff>38100</xdr:rowOff>
    </xdr:from>
    <xdr:to>
      <xdr:col>4</xdr:col>
      <xdr:colOff>1166132</xdr:colOff>
      <xdr:row>0</xdr:row>
      <xdr:rowOff>762000</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86725" y="38100"/>
          <a:ext cx="1270907" cy="723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139700</xdr:colOff>
      <xdr:row>0</xdr:row>
      <xdr:rowOff>9525</xdr:rowOff>
    </xdr:from>
    <xdr:to>
      <xdr:col>8</xdr:col>
      <xdr:colOff>9525</xdr:colOff>
      <xdr:row>0</xdr:row>
      <xdr:rowOff>190500</xdr:rowOff>
    </xdr:to>
    <xdr:pic>
      <xdr:nvPicPr>
        <xdr:cNvPr id="2" name="Picture 8" descr="log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60056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3248025</xdr:colOff>
      <xdr:row>0</xdr:row>
      <xdr:rowOff>38100</xdr:rowOff>
    </xdr:from>
    <xdr:to>
      <xdr:col>4</xdr:col>
      <xdr:colOff>1166132</xdr:colOff>
      <xdr:row>1</xdr:row>
      <xdr:rowOff>133350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77200" y="38100"/>
          <a:ext cx="1270907" cy="7239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2" name="Picture 8" descr="log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28778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3533775</xdr:colOff>
      <xdr:row>0</xdr:row>
      <xdr:rowOff>28575</xdr:rowOff>
    </xdr:from>
    <xdr:to>
      <xdr:col>4</xdr:col>
      <xdr:colOff>1137557</xdr:colOff>
      <xdr:row>0</xdr:row>
      <xdr:rowOff>752475</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63000" y="28575"/>
          <a:ext cx="1270907" cy="7239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130175</xdr:colOff>
      <xdr:row>0</xdr:row>
      <xdr:rowOff>0</xdr:rowOff>
    </xdr:from>
    <xdr:to>
      <xdr:col>7</xdr:col>
      <xdr:colOff>9525</xdr:colOff>
      <xdr:row>0</xdr:row>
      <xdr:rowOff>619125</xdr:rowOff>
    </xdr:to>
    <xdr:pic>
      <xdr:nvPicPr>
        <xdr:cNvPr id="105949" name="Picture 8" descr="logo">
          <a:extLst>
            <a:ext uri="{FF2B5EF4-FFF2-40B4-BE49-F238E27FC236}">
              <a16:creationId xmlns:a16="http://schemas.microsoft.com/office/drawing/2014/main" id="{00000000-0008-0000-0700-0000DD9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6685280" y="2431415"/>
          <a:ext cx="95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66675</xdr:rowOff>
    </xdr:from>
    <xdr:to>
      <xdr:col>0</xdr:col>
      <xdr:colOff>5289550</xdr:colOff>
      <xdr:row>0</xdr:row>
      <xdr:rowOff>2847975</xdr:rowOff>
    </xdr:to>
    <xdr:pic>
      <xdr:nvPicPr>
        <xdr:cNvPr id="105950" name="Picture 1">
          <a:extLst>
            <a:ext uri="{FF2B5EF4-FFF2-40B4-BE49-F238E27FC236}">
              <a16:creationId xmlns:a16="http://schemas.microsoft.com/office/drawing/2014/main" id="{00000000-0008-0000-0700-0000DE9D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66675" y="2498090"/>
          <a:ext cx="5222875"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0</xdr:colOff>
      <xdr:row>0</xdr:row>
      <xdr:rowOff>9525</xdr:rowOff>
    </xdr:from>
    <xdr:to>
      <xdr:col>11</xdr:col>
      <xdr:colOff>9525</xdr:colOff>
      <xdr:row>1</xdr:row>
      <xdr:rowOff>181148</xdr:rowOff>
    </xdr:to>
    <xdr:pic>
      <xdr:nvPicPr>
        <xdr:cNvPr id="2" name="Picture 8" descr="logo">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0448925" y="9525"/>
          <a:ext cx="9525" cy="18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2089150</xdr:colOff>
      <xdr:row>1</xdr:row>
      <xdr:rowOff>19050</xdr:rowOff>
    </xdr:from>
    <xdr:to>
      <xdr:col>10</xdr:col>
      <xdr:colOff>454932</xdr:colOff>
      <xdr:row>2</xdr:row>
      <xdr:rowOff>203200</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69400" y="19050"/>
          <a:ext cx="1270907"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5.w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ECE97-7928-413B-A61C-76E915EBB0F3}">
  <dimension ref="A1:A33"/>
  <sheetViews>
    <sheetView view="pageBreakPreview" topLeftCell="A16" zoomScale="90" zoomScaleNormal="100" zoomScaleSheetLayoutView="90" workbookViewId="0">
      <selection activeCell="M13" sqref="M13"/>
    </sheetView>
  </sheetViews>
  <sheetFormatPr defaultRowHeight="15"/>
  <cols>
    <col min="10" max="10" width="51.88671875" customWidth="1"/>
  </cols>
  <sheetData>
    <row r="1" ht="45" customHeight="1"/>
    <row r="33" ht="218.25" customHeight="1"/>
  </sheetData>
  <printOptions horizontalCentered="1" verticalCentered="1"/>
  <pageMargins left="0" right="0" top="0" bottom="0" header="0" footer="0.11811023622047245"/>
  <pageSetup scale="8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4506668294322"/>
  </sheetPr>
  <dimension ref="A1:N71"/>
  <sheetViews>
    <sheetView view="pageBreakPreview" zoomScaleNormal="100" zoomScaleSheetLayoutView="100" workbookViewId="0">
      <selection activeCell="A26" sqref="A26"/>
    </sheetView>
  </sheetViews>
  <sheetFormatPr defaultColWidth="8.88671875" defaultRowHeight="12.75"/>
  <cols>
    <col min="1" max="1" width="63.109375" style="1" customWidth="1"/>
    <col min="2" max="2" width="8.88671875" style="1"/>
    <col min="3" max="3" width="3.109375" style="119" customWidth="1"/>
    <col min="4" max="4" width="1.5546875" style="119" customWidth="1"/>
    <col min="5" max="5" width="3.109375" style="119" customWidth="1"/>
    <col min="6" max="11" width="1.5546875" style="119" customWidth="1"/>
    <col min="12" max="14" width="8.88671875" style="119"/>
    <col min="15" max="16384" width="8.88671875" style="1"/>
  </cols>
  <sheetData>
    <row r="1" spans="1:10">
      <c r="A1" s="123"/>
    </row>
    <row r="2" spans="1:10" ht="18">
      <c r="A2" s="122"/>
    </row>
    <row r="3" spans="1:10" ht="18">
      <c r="A3" s="124"/>
    </row>
    <row r="4" spans="1:10" ht="18">
      <c r="A4" s="122"/>
    </row>
    <row r="5" spans="1:10" ht="18">
      <c r="A5" s="122"/>
    </row>
    <row r="6" spans="1:10">
      <c r="A6" s="123"/>
    </row>
    <row r="7" spans="1:10" ht="18">
      <c r="A7" s="122"/>
    </row>
    <row r="8" spans="1:10" ht="18">
      <c r="A8" s="122"/>
    </row>
    <row r="10" spans="1:10" ht="18">
      <c r="A10" s="122"/>
    </row>
    <row r="11" spans="1:10" ht="24.75" customHeight="1"/>
    <row r="12" spans="1:10" ht="18.75" customHeight="1">
      <c r="A12" s="122"/>
    </row>
    <row r="13" spans="1:10" ht="229.5" customHeight="1">
      <c r="A13" s="2" t="s">
        <v>475</v>
      </c>
      <c r="B13" s="120"/>
      <c r="C13" s="121"/>
      <c r="D13" s="121"/>
      <c r="E13" s="121"/>
      <c r="F13" s="121"/>
      <c r="G13" s="121"/>
      <c r="H13" s="121"/>
      <c r="I13" s="121"/>
      <c r="J13" s="121"/>
    </row>
    <row r="14" spans="1:10">
      <c r="A14" s="123"/>
    </row>
    <row r="15" spans="1:10" ht="18">
      <c r="A15" s="122"/>
    </row>
    <row r="16" spans="1:10" ht="18">
      <c r="A16" s="124"/>
    </row>
    <row r="17" spans="1:1" ht="18">
      <c r="A17" s="122"/>
    </row>
    <row r="18" spans="1:1" ht="18">
      <c r="A18" s="122"/>
    </row>
    <row r="19" spans="1:1">
      <c r="A19" s="123"/>
    </row>
    <row r="20" spans="1:1" ht="18">
      <c r="A20" s="122"/>
    </row>
    <row r="21" spans="1:1" ht="18">
      <c r="A21" s="122"/>
    </row>
    <row r="23" spans="1:1" ht="18">
      <c r="A23" s="122"/>
    </row>
    <row r="24" spans="1:1" ht="24.75" customHeight="1"/>
    <row r="25" spans="1:1" ht="18.75" customHeight="1">
      <c r="A25" s="122"/>
    </row>
    <row r="26" spans="1:1">
      <c r="A26" s="123"/>
    </row>
    <row r="27" spans="1:1" ht="18">
      <c r="A27" s="122"/>
    </row>
    <row r="28" spans="1:1" ht="18">
      <c r="A28" s="122"/>
    </row>
    <row r="29" spans="1:1" ht="18">
      <c r="A29" s="122"/>
    </row>
    <row r="30" spans="1:1" ht="18">
      <c r="A30" s="122"/>
    </row>
    <row r="32" spans="1:1" ht="18">
      <c r="A32" s="122"/>
    </row>
    <row r="33" spans="1:1" ht="18">
      <c r="A33" s="122"/>
    </row>
    <row r="35" spans="1:1" ht="18">
      <c r="A35" s="122"/>
    </row>
    <row r="36" spans="1:1" ht="18">
      <c r="A36" s="122"/>
    </row>
    <row r="38" spans="1:1" ht="18">
      <c r="A38" s="122"/>
    </row>
    <row r="39" spans="1:1" ht="18">
      <c r="A39" s="122"/>
    </row>
    <row r="40" spans="1:1" ht="18">
      <c r="A40" s="122"/>
    </row>
    <row r="42" spans="1:1" ht="18">
      <c r="A42" s="122"/>
    </row>
    <row r="44" spans="1:1" ht="18">
      <c r="A44" s="122"/>
    </row>
    <row r="45" spans="1:1" ht="18">
      <c r="A45" s="122"/>
    </row>
    <row r="46" spans="1:1" ht="18">
      <c r="A46" s="122"/>
    </row>
    <row r="48" spans="1:1" ht="18">
      <c r="A48" s="122"/>
    </row>
    <row r="49" spans="1:1" ht="18">
      <c r="A49" s="122"/>
    </row>
    <row r="50" spans="1:1" ht="18">
      <c r="A50" s="122"/>
    </row>
    <row r="51" spans="1:1" ht="18">
      <c r="A51" s="122"/>
    </row>
    <row r="52" spans="1:1" ht="18">
      <c r="A52" s="122"/>
    </row>
    <row r="54" spans="1:1" ht="18">
      <c r="A54" s="122"/>
    </row>
    <row r="56" spans="1:1" ht="18">
      <c r="A56" s="122"/>
    </row>
    <row r="58" spans="1:1" ht="18">
      <c r="A58" s="122"/>
    </row>
    <row r="60" spans="1:1" ht="18">
      <c r="A60" s="122"/>
    </row>
    <row r="61" spans="1:1" ht="18">
      <c r="A61" s="122"/>
    </row>
    <row r="63" spans="1:1" ht="18">
      <c r="A63" s="122"/>
    </row>
    <row r="66" spans="1:14" ht="18">
      <c r="A66" s="122"/>
    </row>
    <row r="68" spans="1:14" ht="24" customHeight="1"/>
    <row r="70" spans="1:14">
      <c r="C70" s="121"/>
      <c r="D70" s="121"/>
      <c r="E70" s="121"/>
      <c r="F70" s="121"/>
      <c r="G70" s="121"/>
      <c r="H70" s="121"/>
      <c r="I70" s="121"/>
      <c r="J70" s="121"/>
      <c r="K70" s="121"/>
      <c r="L70" s="121"/>
      <c r="M70" s="121"/>
      <c r="N70" s="121"/>
    </row>
    <row r="71" spans="1:14">
      <c r="C71" s="121"/>
      <c r="D71" s="121"/>
      <c r="E71" s="121"/>
      <c r="F71" s="121"/>
      <c r="G71" s="121"/>
      <c r="H71" s="121"/>
      <c r="I71" s="121"/>
      <c r="J71" s="121"/>
      <c r="K71" s="121"/>
      <c r="L71" s="121"/>
      <c r="M71" s="121"/>
      <c r="N71" s="121"/>
    </row>
  </sheetData>
  <printOptions horizontalCentered="1" verticalCentered="1"/>
  <pageMargins left="0.69930555555555596" right="0.69930555555555596" top="0.75" bottom="0.75" header="0.3" footer="0.3"/>
  <pageSetup paperSize="9" orientation="landscape" r:id="rId1"/>
  <rowBreaks count="2" manualBreakCount="2">
    <brk id="12" man="1"/>
    <brk id="1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sheetPr>
  <dimension ref="A1:J44"/>
  <sheetViews>
    <sheetView view="pageBreakPreview" zoomScaleNormal="100" zoomScaleSheetLayoutView="100" workbookViewId="0">
      <selection activeCell="L4" sqref="L4"/>
    </sheetView>
  </sheetViews>
  <sheetFormatPr defaultColWidth="8.88671875" defaultRowHeight="15"/>
  <cols>
    <col min="1" max="1" width="5.77734375" style="251" customWidth="1"/>
    <col min="2" max="2" width="46.77734375" style="252" customWidth="1"/>
    <col min="3" max="8" width="6.77734375" style="244" customWidth="1"/>
    <col min="9" max="9" width="40.77734375" style="244" customWidth="1"/>
    <col min="10" max="10" width="6.77734375" style="244" customWidth="1"/>
    <col min="11" max="16384" width="8.88671875" style="244"/>
  </cols>
  <sheetData>
    <row r="1" spans="1:10" s="243" customFormat="1" ht="46.5" customHeight="1">
      <c r="A1" s="317"/>
      <c r="B1" s="317"/>
      <c r="C1" s="317"/>
      <c r="D1" s="317"/>
      <c r="E1" s="317"/>
      <c r="F1" s="317"/>
      <c r="G1" s="317"/>
      <c r="H1" s="317"/>
      <c r="I1" s="317"/>
      <c r="J1" s="317"/>
    </row>
    <row r="2" spans="1:10" ht="20.25">
      <c r="A2" s="827" t="s">
        <v>476</v>
      </c>
      <c r="B2" s="827"/>
      <c r="C2" s="827"/>
      <c r="D2" s="827"/>
      <c r="E2" s="827"/>
      <c r="F2" s="827"/>
      <c r="G2" s="827"/>
      <c r="H2" s="827"/>
      <c r="I2" s="827"/>
      <c r="J2" s="827"/>
    </row>
    <row r="3" spans="1:10" ht="20.25">
      <c r="A3" s="827" t="s">
        <v>477</v>
      </c>
      <c r="B3" s="827"/>
      <c r="C3" s="827"/>
      <c r="D3" s="827"/>
      <c r="E3" s="827"/>
      <c r="F3" s="827"/>
      <c r="G3" s="827"/>
      <c r="H3" s="827"/>
      <c r="I3" s="827"/>
      <c r="J3" s="827"/>
    </row>
    <row r="4" spans="1:10" ht="15.75">
      <c r="A4" s="828" t="s">
        <v>478</v>
      </c>
      <c r="B4" s="828"/>
      <c r="C4" s="828"/>
      <c r="D4" s="828"/>
      <c r="E4" s="828"/>
      <c r="F4" s="828"/>
      <c r="G4" s="828"/>
      <c r="H4" s="828"/>
      <c r="I4" s="828"/>
      <c r="J4" s="828"/>
    </row>
    <row r="5" spans="1:10" ht="15.75">
      <c r="A5" s="828" t="s">
        <v>479</v>
      </c>
      <c r="B5" s="828"/>
      <c r="C5" s="828"/>
      <c r="D5" s="828"/>
      <c r="E5" s="828"/>
      <c r="F5" s="828"/>
      <c r="G5" s="828"/>
      <c r="H5" s="828"/>
      <c r="I5" s="828"/>
      <c r="J5" s="828"/>
    </row>
    <row r="6" spans="1:10" ht="15.75">
      <c r="A6" s="824" t="s">
        <v>480</v>
      </c>
      <c r="B6" s="824"/>
      <c r="C6" s="825">
        <v>2021</v>
      </c>
      <c r="D6" s="825"/>
      <c r="E6" s="825"/>
      <c r="F6" s="825"/>
      <c r="G6" s="825"/>
      <c r="H6" s="825"/>
      <c r="I6" s="826" t="s">
        <v>481</v>
      </c>
      <c r="J6" s="826"/>
    </row>
    <row r="7" spans="1:10">
      <c r="A7" s="793" t="s">
        <v>692</v>
      </c>
      <c r="B7" s="817" t="s">
        <v>277</v>
      </c>
      <c r="C7" s="820" t="s">
        <v>482</v>
      </c>
      <c r="D7" s="820"/>
      <c r="E7" s="820"/>
      <c r="F7" s="820" t="s">
        <v>483</v>
      </c>
      <c r="G7" s="820"/>
      <c r="H7" s="820"/>
      <c r="I7" s="820" t="s">
        <v>484</v>
      </c>
      <c r="J7" s="820"/>
    </row>
    <row r="8" spans="1:10">
      <c r="A8" s="794"/>
      <c r="B8" s="818"/>
      <c r="C8" s="823" t="s">
        <v>485</v>
      </c>
      <c r="D8" s="823"/>
      <c r="E8" s="823"/>
      <c r="F8" s="823" t="s">
        <v>486</v>
      </c>
      <c r="G8" s="823"/>
      <c r="H8" s="823"/>
      <c r="I8" s="821"/>
      <c r="J8" s="821"/>
    </row>
    <row r="9" spans="1:10">
      <c r="A9" s="794"/>
      <c r="B9" s="818"/>
      <c r="C9" s="245" t="s">
        <v>474</v>
      </c>
      <c r="D9" s="245" t="s">
        <v>487</v>
      </c>
      <c r="E9" s="245" t="s">
        <v>488</v>
      </c>
      <c r="F9" s="245" t="s">
        <v>474</v>
      </c>
      <c r="G9" s="245" t="s">
        <v>487</v>
      </c>
      <c r="H9" s="245" t="s">
        <v>488</v>
      </c>
      <c r="I9" s="821"/>
      <c r="J9" s="821"/>
    </row>
    <row r="10" spans="1:10">
      <c r="A10" s="795"/>
      <c r="B10" s="819"/>
      <c r="C10" s="246" t="s">
        <v>473</v>
      </c>
      <c r="D10" s="247" t="s">
        <v>489</v>
      </c>
      <c r="E10" s="247" t="s">
        <v>490</v>
      </c>
      <c r="F10" s="246" t="s">
        <v>473</v>
      </c>
      <c r="G10" s="247" t="s">
        <v>489</v>
      </c>
      <c r="H10" s="247" t="s">
        <v>490</v>
      </c>
      <c r="I10" s="822"/>
      <c r="J10" s="822"/>
    </row>
    <row r="11" spans="1:10" ht="13.9" customHeight="1">
      <c r="A11" s="325" t="s">
        <v>287</v>
      </c>
      <c r="B11" s="324" t="s">
        <v>288</v>
      </c>
      <c r="C11" s="48">
        <f>SUM(D11:E11)</f>
        <v>6993</v>
      </c>
      <c r="D11" s="14">
        <v>6993</v>
      </c>
      <c r="E11" s="14">
        <v>0</v>
      </c>
      <c r="F11" s="48">
        <f>SUM(G11:H11)</f>
        <v>142</v>
      </c>
      <c r="G11" s="14">
        <v>140</v>
      </c>
      <c r="H11" s="14">
        <v>2</v>
      </c>
      <c r="I11" s="791" t="s">
        <v>290</v>
      </c>
      <c r="J11" s="792"/>
    </row>
    <row r="12" spans="1:10" ht="13.9" customHeight="1">
      <c r="A12" s="79" t="s">
        <v>294</v>
      </c>
      <c r="B12" s="9" t="s">
        <v>295</v>
      </c>
      <c r="C12" s="16">
        <f t="shared" ref="C12:C39" si="0">SUM(D12:E12)</f>
        <v>144</v>
      </c>
      <c r="D12" s="16">
        <v>144</v>
      </c>
      <c r="E12" s="16">
        <v>0</v>
      </c>
      <c r="F12" s="16">
        <f t="shared" ref="F12:F39" si="1">SUM(G12:H12)</f>
        <v>7</v>
      </c>
      <c r="G12" s="16">
        <v>5</v>
      </c>
      <c r="H12" s="16">
        <v>2</v>
      </c>
      <c r="I12" s="762" t="s">
        <v>296</v>
      </c>
      <c r="J12" s="763"/>
    </row>
    <row r="13" spans="1:10" ht="13.9" customHeight="1">
      <c r="A13" s="322" t="s">
        <v>297</v>
      </c>
      <c r="B13" s="321" t="s">
        <v>298</v>
      </c>
      <c r="C13" s="48">
        <f t="shared" si="0"/>
        <v>144</v>
      </c>
      <c r="D13" s="14">
        <v>144</v>
      </c>
      <c r="E13" s="14">
        <v>0</v>
      </c>
      <c r="F13" s="48">
        <f t="shared" si="1"/>
        <v>7</v>
      </c>
      <c r="G13" s="14">
        <v>5</v>
      </c>
      <c r="H13" s="14">
        <v>2</v>
      </c>
      <c r="I13" s="778" t="s">
        <v>299</v>
      </c>
      <c r="J13" s="779"/>
    </row>
    <row r="14" spans="1:10" ht="13.9" customHeight="1">
      <c r="A14" s="79" t="s">
        <v>300</v>
      </c>
      <c r="B14" s="9" t="s">
        <v>301</v>
      </c>
      <c r="C14" s="16">
        <f t="shared" si="0"/>
        <v>6849</v>
      </c>
      <c r="D14" s="16">
        <v>6849</v>
      </c>
      <c r="E14" s="16">
        <v>0</v>
      </c>
      <c r="F14" s="16">
        <f t="shared" si="1"/>
        <v>135</v>
      </c>
      <c r="G14" s="16">
        <v>135</v>
      </c>
      <c r="H14" s="16">
        <v>0</v>
      </c>
      <c r="I14" s="762" t="s">
        <v>302</v>
      </c>
      <c r="J14" s="763"/>
    </row>
    <row r="15" spans="1:10" ht="13.9" customHeight="1">
      <c r="A15" s="322" t="s">
        <v>303</v>
      </c>
      <c r="B15" s="321" t="s">
        <v>304</v>
      </c>
      <c r="C15" s="48">
        <f t="shared" si="0"/>
        <v>6849</v>
      </c>
      <c r="D15" s="14">
        <v>6849</v>
      </c>
      <c r="E15" s="14">
        <v>0</v>
      </c>
      <c r="F15" s="48">
        <f t="shared" si="1"/>
        <v>135</v>
      </c>
      <c r="G15" s="14">
        <v>135</v>
      </c>
      <c r="H15" s="14">
        <v>0</v>
      </c>
      <c r="I15" s="778" t="s">
        <v>305</v>
      </c>
      <c r="J15" s="779"/>
    </row>
    <row r="16" spans="1:10" ht="13.9" customHeight="1">
      <c r="A16" s="328" t="s">
        <v>306</v>
      </c>
      <c r="B16" s="329" t="s">
        <v>307</v>
      </c>
      <c r="C16" s="16">
        <f t="shared" si="0"/>
        <v>224377</v>
      </c>
      <c r="D16" s="16">
        <v>224377</v>
      </c>
      <c r="E16" s="16">
        <v>0</v>
      </c>
      <c r="F16" s="16">
        <f t="shared" si="1"/>
        <v>8030</v>
      </c>
      <c r="G16" s="16">
        <v>8030</v>
      </c>
      <c r="H16" s="16">
        <v>0</v>
      </c>
      <c r="I16" s="815" t="s">
        <v>308</v>
      </c>
      <c r="J16" s="816"/>
    </row>
    <row r="17" spans="1:10" s="248" customFormat="1">
      <c r="A17" s="26" t="s">
        <v>32</v>
      </c>
      <c r="B17" s="27" t="s">
        <v>309</v>
      </c>
      <c r="C17" s="48">
        <f t="shared" si="0"/>
        <v>18253</v>
      </c>
      <c r="D17" s="14">
        <v>18253</v>
      </c>
      <c r="E17" s="14">
        <v>0</v>
      </c>
      <c r="F17" s="48">
        <f t="shared" si="1"/>
        <v>679</v>
      </c>
      <c r="G17" s="14">
        <v>679</v>
      </c>
      <c r="H17" s="14">
        <v>0</v>
      </c>
      <c r="I17" s="811" t="s">
        <v>310</v>
      </c>
      <c r="J17" s="812"/>
    </row>
    <row r="18" spans="1:10" s="249" customFormat="1" ht="13.9" customHeight="1">
      <c r="A18" s="12" t="s">
        <v>535</v>
      </c>
      <c r="B18" s="13" t="s">
        <v>319</v>
      </c>
      <c r="C18" s="16">
        <f t="shared" si="0"/>
        <v>14280</v>
      </c>
      <c r="D18" s="16">
        <v>14280</v>
      </c>
      <c r="E18" s="16">
        <v>0</v>
      </c>
      <c r="F18" s="16">
        <f t="shared" si="1"/>
        <v>569</v>
      </c>
      <c r="G18" s="16">
        <v>569</v>
      </c>
      <c r="H18" s="16">
        <v>0</v>
      </c>
      <c r="I18" s="768" t="s">
        <v>320</v>
      </c>
      <c r="J18" s="769"/>
    </row>
    <row r="19" spans="1:10" s="248" customFormat="1" ht="13.9" customHeight="1">
      <c r="A19" s="322" t="s">
        <v>567</v>
      </c>
      <c r="B19" s="321" t="s">
        <v>321</v>
      </c>
      <c r="C19" s="48">
        <f t="shared" si="0"/>
        <v>406</v>
      </c>
      <c r="D19" s="14">
        <v>406</v>
      </c>
      <c r="E19" s="14">
        <v>0</v>
      </c>
      <c r="F19" s="48">
        <f t="shared" si="1"/>
        <v>20</v>
      </c>
      <c r="G19" s="14">
        <v>20</v>
      </c>
      <c r="H19" s="14">
        <v>0</v>
      </c>
      <c r="I19" s="778" t="s">
        <v>323</v>
      </c>
      <c r="J19" s="779"/>
    </row>
    <row r="20" spans="1:10" s="249" customFormat="1" ht="13.9" customHeight="1">
      <c r="A20" s="12" t="s">
        <v>568</v>
      </c>
      <c r="B20" s="13" t="s">
        <v>324</v>
      </c>
      <c r="C20" s="16">
        <f t="shared" si="0"/>
        <v>3543</v>
      </c>
      <c r="D20" s="16">
        <v>3543</v>
      </c>
      <c r="E20" s="16">
        <v>0</v>
      </c>
      <c r="F20" s="16">
        <f t="shared" si="1"/>
        <v>89</v>
      </c>
      <c r="G20" s="16">
        <v>89</v>
      </c>
      <c r="H20" s="16">
        <v>0</v>
      </c>
      <c r="I20" s="768" t="s">
        <v>326</v>
      </c>
      <c r="J20" s="769"/>
    </row>
    <row r="21" spans="1:10" ht="13.9" customHeight="1">
      <c r="A21" s="26" t="s">
        <v>38</v>
      </c>
      <c r="B21" s="27" t="s">
        <v>342</v>
      </c>
      <c r="C21" s="48">
        <f t="shared" si="0"/>
        <v>123931</v>
      </c>
      <c r="D21" s="14">
        <v>123931</v>
      </c>
      <c r="E21" s="14">
        <v>0</v>
      </c>
      <c r="F21" s="48">
        <f t="shared" si="1"/>
        <v>5002</v>
      </c>
      <c r="G21" s="14">
        <v>5002</v>
      </c>
      <c r="H21" s="14">
        <v>0</v>
      </c>
      <c r="I21" s="811" t="s">
        <v>343</v>
      </c>
      <c r="J21" s="812"/>
    </row>
    <row r="22" spans="1:10" s="249" customFormat="1" ht="13.9" customHeight="1">
      <c r="A22" s="12" t="s">
        <v>575</v>
      </c>
      <c r="B22" s="13" t="s">
        <v>346</v>
      </c>
      <c r="C22" s="16">
        <f t="shared" si="0"/>
        <v>123931</v>
      </c>
      <c r="D22" s="16">
        <v>123931</v>
      </c>
      <c r="E22" s="16">
        <v>0</v>
      </c>
      <c r="F22" s="16">
        <f t="shared" si="1"/>
        <v>5002</v>
      </c>
      <c r="G22" s="16">
        <v>5002</v>
      </c>
      <c r="H22" s="16">
        <v>0</v>
      </c>
      <c r="I22" s="768" t="s">
        <v>576</v>
      </c>
      <c r="J22" s="769"/>
    </row>
    <row r="23" spans="1:10" ht="24" customHeight="1">
      <c r="A23" s="26" t="s">
        <v>40</v>
      </c>
      <c r="B23" s="27" t="s">
        <v>352</v>
      </c>
      <c r="C23" s="48">
        <f t="shared" si="0"/>
        <v>6808</v>
      </c>
      <c r="D23" s="14">
        <v>6808</v>
      </c>
      <c r="E23" s="14">
        <v>0</v>
      </c>
      <c r="F23" s="48">
        <f t="shared" si="1"/>
        <v>444</v>
      </c>
      <c r="G23" s="14">
        <v>444</v>
      </c>
      <c r="H23" s="14">
        <v>0</v>
      </c>
      <c r="I23" s="811" t="s">
        <v>353</v>
      </c>
      <c r="J23" s="812"/>
    </row>
    <row r="24" spans="1:10" s="249" customFormat="1" ht="13.9" customHeight="1">
      <c r="A24" s="12" t="s">
        <v>579</v>
      </c>
      <c r="B24" s="13" t="s">
        <v>354</v>
      </c>
      <c r="C24" s="16">
        <f t="shared" si="0"/>
        <v>6808</v>
      </c>
      <c r="D24" s="16">
        <v>6808</v>
      </c>
      <c r="E24" s="16">
        <v>0</v>
      </c>
      <c r="F24" s="16">
        <f t="shared" si="1"/>
        <v>444</v>
      </c>
      <c r="G24" s="16">
        <v>444</v>
      </c>
      <c r="H24" s="16">
        <v>0</v>
      </c>
      <c r="I24" s="768" t="s">
        <v>355</v>
      </c>
      <c r="J24" s="769"/>
    </row>
    <row r="25" spans="1:10" s="248" customFormat="1">
      <c r="A25" s="26" t="s">
        <v>42</v>
      </c>
      <c r="B25" s="27" t="s">
        <v>362</v>
      </c>
      <c r="C25" s="48">
        <f t="shared" si="0"/>
        <v>3628</v>
      </c>
      <c r="D25" s="14">
        <v>3628</v>
      </c>
      <c r="E25" s="14">
        <v>0</v>
      </c>
      <c r="F25" s="48">
        <f t="shared" si="1"/>
        <v>134</v>
      </c>
      <c r="G25" s="14">
        <v>134</v>
      </c>
      <c r="H25" s="14">
        <v>0</v>
      </c>
      <c r="I25" s="811" t="s">
        <v>365</v>
      </c>
      <c r="J25" s="812"/>
    </row>
    <row r="26" spans="1:10" s="249" customFormat="1" ht="13.9" customHeight="1">
      <c r="A26" s="12" t="s">
        <v>582</v>
      </c>
      <c r="B26" s="13" t="s">
        <v>366</v>
      </c>
      <c r="C26" s="16">
        <f t="shared" si="0"/>
        <v>3628</v>
      </c>
      <c r="D26" s="16">
        <v>3628</v>
      </c>
      <c r="E26" s="16">
        <v>0</v>
      </c>
      <c r="F26" s="16">
        <f t="shared" si="1"/>
        <v>134</v>
      </c>
      <c r="G26" s="16">
        <v>134</v>
      </c>
      <c r="H26" s="16">
        <v>0</v>
      </c>
      <c r="I26" s="768" t="s">
        <v>368</v>
      </c>
      <c r="J26" s="769"/>
    </row>
    <row r="27" spans="1:10" ht="13.9" customHeight="1">
      <c r="A27" s="26" t="s">
        <v>412</v>
      </c>
      <c r="B27" s="27" t="s">
        <v>386</v>
      </c>
      <c r="C27" s="48">
        <f t="shared" si="0"/>
        <v>432</v>
      </c>
      <c r="D27" s="14">
        <v>432</v>
      </c>
      <c r="E27" s="14">
        <v>0</v>
      </c>
      <c r="F27" s="48">
        <f t="shared" si="1"/>
        <v>24</v>
      </c>
      <c r="G27" s="454">
        <v>24</v>
      </c>
      <c r="H27" s="14">
        <v>0</v>
      </c>
      <c r="I27" s="811" t="s">
        <v>387</v>
      </c>
      <c r="J27" s="812"/>
    </row>
    <row r="28" spans="1:10" s="250" customFormat="1">
      <c r="A28" s="12" t="s">
        <v>589</v>
      </c>
      <c r="B28" s="13" t="s">
        <v>388</v>
      </c>
      <c r="C28" s="16">
        <f t="shared" si="0"/>
        <v>432</v>
      </c>
      <c r="D28" s="16">
        <v>432</v>
      </c>
      <c r="E28" s="16">
        <v>0</v>
      </c>
      <c r="F28" s="16">
        <f t="shared" si="1"/>
        <v>24</v>
      </c>
      <c r="G28" s="16">
        <v>24</v>
      </c>
      <c r="H28" s="16">
        <v>0</v>
      </c>
      <c r="I28" s="768" t="s">
        <v>390</v>
      </c>
      <c r="J28" s="769"/>
    </row>
    <row r="29" spans="1:10" ht="22.5">
      <c r="A29" s="26" t="s">
        <v>322</v>
      </c>
      <c r="B29" s="27" t="s">
        <v>401</v>
      </c>
      <c r="C29" s="48">
        <f t="shared" si="0"/>
        <v>43520</v>
      </c>
      <c r="D29" s="14">
        <v>43520</v>
      </c>
      <c r="E29" s="14">
        <v>0</v>
      </c>
      <c r="F29" s="48">
        <f t="shared" si="1"/>
        <v>1088</v>
      </c>
      <c r="G29" s="14">
        <v>1088</v>
      </c>
      <c r="H29" s="14">
        <v>0</v>
      </c>
      <c r="I29" s="811" t="s">
        <v>402</v>
      </c>
      <c r="J29" s="812"/>
    </row>
    <row r="30" spans="1:10" s="248" customFormat="1" ht="13.9" customHeight="1">
      <c r="A30" s="12" t="s">
        <v>594</v>
      </c>
      <c r="B30" s="13" t="s">
        <v>403</v>
      </c>
      <c r="C30" s="16">
        <f t="shared" si="0"/>
        <v>43520</v>
      </c>
      <c r="D30" s="16">
        <v>43520</v>
      </c>
      <c r="E30" s="16">
        <v>0</v>
      </c>
      <c r="F30" s="16">
        <f t="shared" si="1"/>
        <v>1088</v>
      </c>
      <c r="G30" s="16">
        <v>1088</v>
      </c>
      <c r="H30" s="16">
        <v>0</v>
      </c>
      <c r="I30" s="768" t="s">
        <v>404</v>
      </c>
      <c r="J30" s="769"/>
    </row>
    <row r="31" spans="1:10" s="248" customFormat="1" ht="13.9" customHeight="1">
      <c r="A31" s="26" t="s">
        <v>289</v>
      </c>
      <c r="B31" s="27" t="s">
        <v>411</v>
      </c>
      <c r="C31" s="48">
        <f t="shared" si="0"/>
        <v>317</v>
      </c>
      <c r="D31" s="14">
        <v>317</v>
      </c>
      <c r="E31" s="14">
        <v>0</v>
      </c>
      <c r="F31" s="48">
        <f t="shared" si="1"/>
        <v>16</v>
      </c>
      <c r="G31" s="14">
        <v>16</v>
      </c>
      <c r="H31" s="14">
        <v>0</v>
      </c>
      <c r="I31" s="811" t="s">
        <v>413</v>
      </c>
      <c r="J31" s="812"/>
    </row>
    <row r="32" spans="1:10" s="248" customFormat="1" ht="18" customHeight="1">
      <c r="A32" s="12" t="s">
        <v>599</v>
      </c>
      <c r="B32" s="13" t="s">
        <v>600</v>
      </c>
      <c r="C32" s="16">
        <f t="shared" si="0"/>
        <v>180</v>
      </c>
      <c r="D32" s="16">
        <v>180</v>
      </c>
      <c r="E32" s="16">
        <v>0</v>
      </c>
      <c r="F32" s="16">
        <f t="shared" si="1"/>
        <v>9</v>
      </c>
      <c r="G32" s="16">
        <v>9</v>
      </c>
      <c r="H32" s="16">
        <v>0</v>
      </c>
      <c r="I32" s="768" t="s">
        <v>414</v>
      </c>
      <c r="J32" s="769"/>
    </row>
    <row r="33" spans="1:10" s="248" customFormat="1">
      <c r="A33" s="330" t="s">
        <v>604</v>
      </c>
      <c r="B33" s="321" t="s">
        <v>419</v>
      </c>
      <c r="C33" s="48">
        <f t="shared" si="0"/>
        <v>137</v>
      </c>
      <c r="D33" s="14">
        <v>137</v>
      </c>
      <c r="E33" s="14">
        <v>0</v>
      </c>
      <c r="F33" s="48">
        <f t="shared" si="1"/>
        <v>7</v>
      </c>
      <c r="G33" s="14">
        <v>7</v>
      </c>
      <c r="H33" s="14">
        <v>0</v>
      </c>
      <c r="I33" s="778" t="s">
        <v>420</v>
      </c>
      <c r="J33" s="779"/>
    </row>
    <row r="34" spans="1:10" s="248" customFormat="1">
      <c r="A34" s="24" t="s">
        <v>518</v>
      </c>
      <c r="B34" s="25" t="s">
        <v>436</v>
      </c>
      <c r="C34" s="16">
        <f t="shared" si="0"/>
        <v>26208</v>
      </c>
      <c r="D34" s="16">
        <v>26208</v>
      </c>
      <c r="E34" s="16">
        <v>0</v>
      </c>
      <c r="F34" s="16">
        <f t="shared" si="1"/>
        <v>588</v>
      </c>
      <c r="G34" s="16">
        <v>588</v>
      </c>
      <c r="H34" s="16">
        <v>0</v>
      </c>
      <c r="I34" s="766" t="s">
        <v>437</v>
      </c>
      <c r="J34" s="767"/>
    </row>
    <row r="35" spans="1:10" s="248" customFormat="1" ht="13.9" customHeight="1">
      <c r="A35" s="330" t="s">
        <v>611</v>
      </c>
      <c r="B35" s="321" t="s">
        <v>436</v>
      </c>
      <c r="C35" s="48">
        <f t="shared" si="0"/>
        <v>26208</v>
      </c>
      <c r="D35" s="14">
        <v>26208</v>
      </c>
      <c r="E35" s="14">
        <v>0</v>
      </c>
      <c r="F35" s="48">
        <f t="shared" si="1"/>
        <v>588</v>
      </c>
      <c r="G35" s="14">
        <v>588</v>
      </c>
      <c r="H35" s="14">
        <v>0</v>
      </c>
      <c r="I35" s="778" t="s">
        <v>438</v>
      </c>
      <c r="J35" s="779"/>
    </row>
    <row r="36" spans="1:10" s="249" customFormat="1" ht="13.9" customHeight="1">
      <c r="A36" s="24" t="s">
        <v>374</v>
      </c>
      <c r="B36" s="25" t="s">
        <v>445</v>
      </c>
      <c r="C36" s="16">
        <f t="shared" si="0"/>
        <v>1280</v>
      </c>
      <c r="D36" s="16">
        <v>1280</v>
      </c>
      <c r="E36" s="16">
        <v>0</v>
      </c>
      <c r="F36" s="16">
        <f t="shared" si="1"/>
        <v>55</v>
      </c>
      <c r="G36" s="16">
        <v>55</v>
      </c>
      <c r="H36" s="16">
        <v>0</v>
      </c>
      <c r="I36" s="766" t="s">
        <v>446</v>
      </c>
      <c r="J36" s="767"/>
    </row>
    <row r="37" spans="1:10" ht="13.9" customHeight="1">
      <c r="A37" s="330" t="s">
        <v>614</v>
      </c>
      <c r="B37" s="321" t="s">
        <v>447</v>
      </c>
      <c r="C37" s="48">
        <f t="shared" si="0"/>
        <v>111</v>
      </c>
      <c r="D37" s="14">
        <v>111</v>
      </c>
      <c r="E37" s="14">
        <v>0</v>
      </c>
      <c r="F37" s="48">
        <f t="shared" si="1"/>
        <v>9</v>
      </c>
      <c r="G37" s="14">
        <v>9</v>
      </c>
      <c r="H37" s="14">
        <v>0</v>
      </c>
      <c r="I37" s="778" t="s">
        <v>449</v>
      </c>
      <c r="J37" s="779"/>
    </row>
    <row r="38" spans="1:10" s="249" customFormat="1" ht="13.9" customHeight="1">
      <c r="A38" s="12" t="s">
        <v>728</v>
      </c>
      <c r="B38" s="13" t="s">
        <v>450</v>
      </c>
      <c r="C38" s="16">
        <f t="shared" si="0"/>
        <v>823</v>
      </c>
      <c r="D38" s="16">
        <v>823</v>
      </c>
      <c r="E38" s="16">
        <v>0</v>
      </c>
      <c r="F38" s="16">
        <f t="shared" si="1"/>
        <v>28</v>
      </c>
      <c r="G38" s="16">
        <v>28</v>
      </c>
      <c r="H38" s="16">
        <v>0</v>
      </c>
      <c r="I38" s="768" t="s">
        <v>451</v>
      </c>
      <c r="J38" s="769"/>
    </row>
    <row r="39" spans="1:10">
      <c r="A39" s="322" t="s">
        <v>615</v>
      </c>
      <c r="B39" s="321" t="s">
        <v>452</v>
      </c>
      <c r="C39" s="48">
        <f t="shared" si="0"/>
        <v>346</v>
      </c>
      <c r="D39" s="14">
        <v>346</v>
      </c>
      <c r="E39" s="14">
        <v>0</v>
      </c>
      <c r="F39" s="48">
        <f t="shared" si="1"/>
        <v>18</v>
      </c>
      <c r="G39" s="14">
        <v>18</v>
      </c>
      <c r="H39" s="14">
        <v>0</v>
      </c>
      <c r="I39" s="778" t="s">
        <v>453</v>
      </c>
      <c r="J39" s="779"/>
    </row>
    <row r="40" spans="1:10" s="331" customFormat="1" ht="25.15" customHeight="1">
      <c r="A40" s="809" t="s">
        <v>473</v>
      </c>
      <c r="B40" s="810"/>
      <c r="C40" s="455">
        <f>E40+D40</f>
        <v>231370</v>
      </c>
      <c r="D40" s="326">
        <v>231370</v>
      </c>
      <c r="E40" s="326">
        <v>0</v>
      </c>
      <c r="F40" s="455">
        <f>H40+G40</f>
        <v>8172</v>
      </c>
      <c r="G40" s="326">
        <v>8170</v>
      </c>
      <c r="H40" s="326">
        <v>2</v>
      </c>
      <c r="I40" s="813" t="s">
        <v>474</v>
      </c>
      <c r="J40" s="814"/>
    </row>
    <row r="41" spans="1:10">
      <c r="A41" s="234"/>
      <c r="B41" s="233"/>
    </row>
    <row r="42" spans="1:10">
      <c r="A42" s="234"/>
      <c r="B42" s="233"/>
    </row>
    <row r="43" spans="1:10">
      <c r="A43" s="234"/>
      <c r="B43" s="233"/>
    </row>
    <row r="44" spans="1:10">
      <c r="A44" s="234"/>
      <c r="B44" s="233"/>
    </row>
  </sheetData>
  <mergeCells count="45">
    <mergeCell ref="A6:B6"/>
    <mergeCell ref="C6:H6"/>
    <mergeCell ref="I6:J6"/>
    <mergeCell ref="A2:J2"/>
    <mergeCell ref="A3:J3"/>
    <mergeCell ref="A4:J4"/>
    <mergeCell ref="A5:J5"/>
    <mergeCell ref="I16:J16"/>
    <mergeCell ref="A7:A10"/>
    <mergeCell ref="B7:B10"/>
    <mergeCell ref="C7:E7"/>
    <mergeCell ref="F7:H7"/>
    <mergeCell ref="I7:J10"/>
    <mergeCell ref="C8:E8"/>
    <mergeCell ref="F8:H8"/>
    <mergeCell ref="I11:J11"/>
    <mergeCell ref="I12:J12"/>
    <mergeCell ref="I13:J13"/>
    <mergeCell ref="I14:J14"/>
    <mergeCell ref="I15:J15"/>
    <mergeCell ref="I17:J17"/>
    <mergeCell ref="I18:J18"/>
    <mergeCell ref="I19:J19"/>
    <mergeCell ref="I20:J20"/>
    <mergeCell ref="I21:J21"/>
    <mergeCell ref="I22:J22"/>
    <mergeCell ref="I23:J23"/>
    <mergeCell ref="I24:J24"/>
    <mergeCell ref="I25:J25"/>
    <mergeCell ref="I26:J26"/>
    <mergeCell ref="I27:J27"/>
    <mergeCell ref="I30:J30"/>
    <mergeCell ref="I31:J31"/>
    <mergeCell ref="I32:J32"/>
    <mergeCell ref="I33:J33"/>
    <mergeCell ref="A40:B40"/>
    <mergeCell ref="I34:J34"/>
    <mergeCell ref="I28:J28"/>
    <mergeCell ref="I29:J29"/>
    <mergeCell ref="I40:J40"/>
    <mergeCell ref="I36:J36"/>
    <mergeCell ref="I37:J37"/>
    <mergeCell ref="I38:J38"/>
    <mergeCell ref="I39:J39"/>
    <mergeCell ref="I35:J35"/>
  </mergeCells>
  <printOptions horizontalCentered="1" verticalCentered="1"/>
  <pageMargins left="0" right="0" top="0.19685039370078741" bottom="0" header="0.51181102362204722" footer="0.51181102362204722"/>
  <pageSetup paperSize="9" scale="80" orientation="landscape" r:id="rId1"/>
  <headerFooter alignWithMargins="0"/>
  <ignoredErrors>
    <ignoredError sqref="A12:B26 A40:B40 A27:B39 I12:J26 I40:J40 I27:J39"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4506668294322"/>
  </sheetPr>
  <dimension ref="A1:M80"/>
  <sheetViews>
    <sheetView view="pageBreakPreview" zoomScale="60" zoomScaleNormal="100" workbookViewId="0">
      <selection activeCell="L37" sqref="A37:M37"/>
    </sheetView>
  </sheetViews>
  <sheetFormatPr defaultColWidth="8.88671875" defaultRowHeight="15"/>
  <cols>
    <col min="1" max="1" width="6.6640625" style="251" customWidth="1"/>
    <col min="2" max="2" width="40.6640625" style="265" customWidth="1"/>
    <col min="3" max="11" width="8.6640625" style="244" customWidth="1"/>
    <col min="12" max="12" width="40.6640625" style="244" customWidth="1"/>
    <col min="13" max="13" width="6.6640625" style="244" customWidth="1"/>
    <col min="14" max="16384" width="8.88671875" style="244"/>
  </cols>
  <sheetData>
    <row r="1" spans="1:13" s="243" customFormat="1" ht="37.5" customHeight="1">
      <c r="A1" s="270"/>
      <c r="B1" s="270"/>
      <c r="C1" s="270"/>
      <c r="D1" s="270"/>
      <c r="E1" s="270"/>
      <c r="F1" s="270"/>
      <c r="G1" s="270"/>
      <c r="H1" s="270"/>
      <c r="I1" s="270"/>
      <c r="J1" s="270"/>
      <c r="K1" s="270"/>
      <c r="L1" s="270"/>
      <c r="M1" s="270"/>
    </row>
    <row r="2" spans="1:13" s="253" customFormat="1" ht="20.25">
      <c r="A2" s="827" t="s">
        <v>491</v>
      </c>
      <c r="B2" s="827"/>
      <c r="C2" s="827"/>
      <c r="D2" s="827"/>
      <c r="E2" s="827"/>
      <c r="F2" s="827"/>
      <c r="G2" s="827"/>
      <c r="H2" s="827"/>
      <c r="I2" s="827"/>
      <c r="J2" s="827"/>
      <c r="K2" s="827"/>
      <c r="L2" s="827"/>
      <c r="M2" s="827"/>
    </row>
    <row r="3" spans="1:13" s="253" customFormat="1" ht="20.25">
      <c r="A3" s="833" t="s">
        <v>477</v>
      </c>
      <c r="B3" s="833"/>
      <c r="C3" s="833"/>
      <c r="D3" s="833"/>
      <c r="E3" s="833"/>
      <c r="F3" s="833"/>
      <c r="G3" s="833"/>
      <c r="H3" s="833"/>
      <c r="I3" s="833"/>
      <c r="J3" s="833"/>
      <c r="K3" s="833"/>
      <c r="L3" s="833"/>
      <c r="M3" s="833"/>
    </row>
    <row r="4" spans="1:13" ht="15.75">
      <c r="A4" s="828" t="s">
        <v>492</v>
      </c>
      <c r="B4" s="828"/>
      <c r="C4" s="828"/>
      <c r="D4" s="828"/>
      <c r="E4" s="828"/>
      <c r="F4" s="828"/>
      <c r="G4" s="828"/>
      <c r="H4" s="828"/>
      <c r="I4" s="828"/>
      <c r="J4" s="828"/>
      <c r="K4" s="828"/>
      <c r="L4" s="828"/>
      <c r="M4" s="828"/>
    </row>
    <row r="5" spans="1:13" ht="15.75">
      <c r="A5" s="834" t="s">
        <v>479</v>
      </c>
      <c r="B5" s="834"/>
      <c r="C5" s="834"/>
      <c r="D5" s="834"/>
      <c r="E5" s="834"/>
      <c r="F5" s="834"/>
      <c r="G5" s="834"/>
      <c r="H5" s="834"/>
      <c r="I5" s="834"/>
      <c r="J5" s="834"/>
      <c r="K5" s="834"/>
      <c r="L5" s="834"/>
      <c r="M5" s="834"/>
    </row>
    <row r="6" spans="1:13" ht="15.75">
      <c r="A6" s="254" t="s">
        <v>493</v>
      </c>
      <c r="B6" s="255"/>
      <c r="C6" s="825">
        <v>2021</v>
      </c>
      <c r="D6" s="825"/>
      <c r="E6" s="825"/>
      <c r="F6" s="825"/>
      <c r="G6" s="825"/>
      <c r="H6" s="825"/>
      <c r="I6" s="825"/>
      <c r="J6" s="825"/>
      <c r="K6" s="825"/>
      <c r="L6" s="256"/>
      <c r="M6" s="257" t="s">
        <v>494</v>
      </c>
    </row>
    <row r="7" spans="1:13" ht="75" customHeight="1">
      <c r="A7" s="258" t="s">
        <v>694</v>
      </c>
      <c r="B7" s="259" t="s">
        <v>277</v>
      </c>
      <c r="C7" s="260" t="s">
        <v>695</v>
      </c>
      <c r="D7" s="261" t="s">
        <v>696</v>
      </c>
      <c r="E7" s="261" t="s">
        <v>697</v>
      </c>
      <c r="F7" s="261" t="s">
        <v>698</v>
      </c>
      <c r="G7" s="261" t="s">
        <v>699</v>
      </c>
      <c r="H7" s="261" t="s">
        <v>700</v>
      </c>
      <c r="I7" s="262" t="s">
        <v>701</v>
      </c>
      <c r="J7" s="260" t="s">
        <v>702</v>
      </c>
      <c r="K7" s="262" t="s">
        <v>703</v>
      </c>
      <c r="L7" s="835" t="s">
        <v>484</v>
      </c>
      <c r="M7" s="835"/>
    </row>
    <row r="8" spans="1:13" s="263" customFormat="1" ht="14.65" customHeight="1">
      <c r="A8" s="325" t="s">
        <v>287</v>
      </c>
      <c r="B8" s="324" t="s">
        <v>288</v>
      </c>
      <c r="C8" s="48">
        <f>SUM(D8:K8)</f>
        <v>247</v>
      </c>
      <c r="D8" s="14">
        <v>0</v>
      </c>
      <c r="E8" s="14">
        <v>3</v>
      </c>
      <c r="F8" s="14">
        <v>0</v>
      </c>
      <c r="G8" s="14">
        <v>30</v>
      </c>
      <c r="H8" s="14">
        <v>123</v>
      </c>
      <c r="I8" s="14">
        <v>0</v>
      </c>
      <c r="J8" s="14">
        <v>91</v>
      </c>
      <c r="K8" s="14">
        <v>0</v>
      </c>
      <c r="L8" s="791" t="s">
        <v>290</v>
      </c>
      <c r="M8" s="792"/>
    </row>
    <row r="9" spans="1:13" ht="14.65" customHeight="1">
      <c r="A9" s="79" t="s">
        <v>294</v>
      </c>
      <c r="B9" s="9" t="s">
        <v>295</v>
      </c>
      <c r="C9" s="49">
        <f t="shared" ref="C9:C36" si="0">SUM(D9:K9)</f>
        <v>4</v>
      </c>
      <c r="D9" s="16">
        <v>0</v>
      </c>
      <c r="E9" s="16">
        <v>0</v>
      </c>
      <c r="F9" s="16">
        <v>0</v>
      </c>
      <c r="G9" s="16">
        <v>0</v>
      </c>
      <c r="H9" s="16">
        <v>4</v>
      </c>
      <c r="I9" s="16">
        <v>0</v>
      </c>
      <c r="J9" s="16">
        <v>0</v>
      </c>
      <c r="K9" s="16">
        <v>0</v>
      </c>
      <c r="L9" s="762" t="s">
        <v>296</v>
      </c>
      <c r="M9" s="763"/>
    </row>
    <row r="10" spans="1:13" s="263" customFormat="1" ht="14.65" customHeight="1">
      <c r="A10" s="322" t="s">
        <v>297</v>
      </c>
      <c r="B10" s="321" t="s">
        <v>298</v>
      </c>
      <c r="C10" s="48">
        <f t="shared" si="0"/>
        <v>4</v>
      </c>
      <c r="D10" s="14">
        <v>0</v>
      </c>
      <c r="E10" s="14">
        <v>0</v>
      </c>
      <c r="F10" s="14">
        <v>0</v>
      </c>
      <c r="G10" s="14">
        <v>0</v>
      </c>
      <c r="H10" s="14">
        <v>4</v>
      </c>
      <c r="I10" s="14">
        <v>0</v>
      </c>
      <c r="J10" s="14">
        <v>0</v>
      </c>
      <c r="K10" s="14">
        <v>0</v>
      </c>
      <c r="L10" s="778" t="s">
        <v>299</v>
      </c>
      <c r="M10" s="779"/>
    </row>
    <row r="11" spans="1:13" s="263" customFormat="1" ht="14.65" customHeight="1">
      <c r="A11" s="79" t="s">
        <v>300</v>
      </c>
      <c r="B11" s="9" t="s">
        <v>301</v>
      </c>
      <c r="C11" s="49">
        <f t="shared" si="0"/>
        <v>243</v>
      </c>
      <c r="D11" s="16">
        <v>0</v>
      </c>
      <c r="E11" s="16">
        <v>3</v>
      </c>
      <c r="F11" s="16">
        <v>0</v>
      </c>
      <c r="G11" s="16">
        <v>30</v>
      </c>
      <c r="H11" s="16">
        <v>119</v>
      </c>
      <c r="I11" s="16">
        <v>0</v>
      </c>
      <c r="J11" s="16">
        <v>91</v>
      </c>
      <c r="K11" s="16">
        <v>0</v>
      </c>
      <c r="L11" s="762" t="s">
        <v>302</v>
      </c>
      <c r="M11" s="763"/>
    </row>
    <row r="12" spans="1:13" s="263" customFormat="1" ht="14.65" customHeight="1">
      <c r="A12" s="322" t="s">
        <v>303</v>
      </c>
      <c r="B12" s="321" t="s">
        <v>304</v>
      </c>
      <c r="C12" s="48">
        <f t="shared" si="0"/>
        <v>243</v>
      </c>
      <c r="D12" s="14">
        <v>0</v>
      </c>
      <c r="E12" s="14">
        <v>3</v>
      </c>
      <c r="F12" s="14">
        <v>0</v>
      </c>
      <c r="G12" s="14">
        <v>30</v>
      </c>
      <c r="H12" s="14">
        <v>119</v>
      </c>
      <c r="I12" s="14">
        <v>0</v>
      </c>
      <c r="J12" s="14">
        <v>91</v>
      </c>
      <c r="K12" s="14">
        <v>0</v>
      </c>
      <c r="L12" s="778" t="s">
        <v>305</v>
      </c>
      <c r="M12" s="779"/>
    </row>
    <row r="13" spans="1:13" ht="14.65" customHeight="1">
      <c r="A13" s="328" t="s">
        <v>306</v>
      </c>
      <c r="B13" s="329" t="s">
        <v>307</v>
      </c>
      <c r="C13" s="49">
        <f t="shared" si="0"/>
        <v>189451</v>
      </c>
      <c r="D13" s="16">
        <v>562</v>
      </c>
      <c r="E13" s="16">
        <v>1495</v>
      </c>
      <c r="F13" s="16">
        <v>3768</v>
      </c>
      <c r="G13" s="16">
        <v>4561</v>
      </c>
      <c r="H13" s="16">
        <v>15626</v>
      </c>
      <c r="I13" s="16">
        <v>413</v>
      </c>
      <c r="J13" s="16">
        <v>1784</v>
      </c>
      <c r="K13" s="16">
        <v>161242</v>
      </c>
      <c r="L13" s="815" t="s">
        <v>308</v>
      </c>
      <c r="M13" s="816"/>
    </row>
    <row r="14" spans="1:13" ht="14.65" customHeight="1">
      <c r="A14" s="26" t="s">
        <v>32</v>
      </c>
      <c r="B14" s="27" t="s">
        <v>309</v>
      </c>
      <c r="C14" s="48">
        <f t="shared" si="0"/>
        <v>30142</v>
      </c>
      <c r="D14" s="14">
        <v>315</v>
      </c>
      <c r="E14" s="14">
        <v>94</v>
      </c>
      <c r="F14" s="14">
        <v>884</v>
      </c>
      <c r="G14" s="14">
        <v>58</v>
      </c>
      <c r="H14" s="14">
        <v>749</v>
      </c>
      <c r="I14" s="14">
        <v>106</v>
      </c>
      <c r="J14" s="14">
        <v>993</v>
      </c>
      <c r="K14" s="14">
        <v>26943</v>
      </c>
      <c r="L14" s="811" t="s">
        <v>310</v>
      </c>
      <c r="M14" s="812"/>
    </row>
    <row r="15" spans="1:13" ht="14.65" customHeight="1">
      <c r="A15" s="12" t="s">
        <v>535</v>
      </c>
      <c r="B15" s="13" t="s">
        <v>319</v>
      </c>
      <c r="C15" s="49">
        <f t="shared" si="0"/>
        <v>16619</v>
      </c>
      <c r="D15" s="16">
        <v>315</v>
      </c>
      <c r="E15" s="16">
        <v>26</v>
      </c>
      <c r="F15" s="16">
        <v>875</v>
      </c>
      <c r="G15" s="16">
        <v>33</v>
      </c>
      <c r="H15" s="16">
        <v>716</v>
      </c>
      <c r="I15" s="16">
        <v>105</v>
      </c>
      <c r="J15" s="16">
        <v>867</v>
      </c>
      <c r="K15" s="16">
        <v>13682</v>
      </c>
      <c r="L15" s="768" t="s">
        <v>320</v>
      </c>
      <c r="M15" s="769"/>
    </row>
    <row r="16" spans="1:13" s="263" customFormat="1" ht="14.65" customHeight="1">
      <c r="A16" s="322" t="s">
        <v>567</v>
      </c>
      <c r="B16" s="321" t="s">
        <v>321</v>
      </c>
      <c r="C16" s="48">
        <f t="shared" si="0"/>
        <v>1305</v>
      </c>
      <c r="D16" s="14">
        <v>0</v>
      </c>
      <c r="E16" s="14">
        <v>32</v>
      </c>
      <c r="F16" s="14">
        <v>9</v>
      </c>
      <c r="G16" s="14">
        <v>25</v>
      </c>
      <c r="H16" s="14">
        <v>30</v>
      </c>
      <c r="I16" s="14">
        <v>0</v>
      </c>
      <c r="J16" s="14">
        <v>23</v>
      </c>
      <c r="K16" s="14">
        <v>1186</v>
      </c>
      <c r="L16" s="778" t="s">
        <v>323</v>
      </c>
      <c r="M16" s="779"/>
    </row>
    <row r="17" spans="1:13" ht="14.65" customHeight="1">
      <c r="A17" s="12" t="s">
        <v>568</v>
      </c>
      <c r="B17" s="13" t="s">
        <v>324</v>
      </c>
      <c r="C17" s="49">
        <f t="shared" si="0"/>
        <v>12211</v>
      </c>
      <c r="D17" s="16">
        <v>0</v>
      </c>
      <c r="E17" s="16">
        <v>36</v>
      </c>
      <c r="F17" s="16">
        <v>0</v>
      </c>
      <c r="G17" s="16">
        <v>0</v>
      </c>
      <c r="H17" s="16">
        <v>0</v>
      </c>
      <c r="I17" s="16">
        <v>0</v>
      </c>
      <c r="J17" s="16">
        <v>103</v>
      </c>
      <c r="K17" s="16">
        <v>12072</v>
      </c>
      <c r="L17" s="768" t="s">
        <v>326</v>
      </c>
      <c r="M17" s="769"/>
    </row>
    <row r="18" spans="1:13" ht="14.65" customHeight="1">
      <c r="A18" s="26" t="s">
        <v>38</v>
      </c>
      <c r="B18" s="27" t="s">
        <v>342</v>
      </c>
      <c r="C18" s="48">
        <f t="shared" si="0"/>
        <v>113714</v>
      </c>
      <c r="D18" s="14">
        <v>0</v>
      </c>
      <c r="E18" s="14">
        <v>715</v>
      </c>
      <c r="F18" s="14">
        <v>536</v>
      </c>
      <c r="G18" s="14">
        <v>2859</v>
      </c>
      <c r="H18" s="14">
        <v>7076</v>
      </c>
      <c r="I18" s="14">
        <v>0</v>
      </c>
      <c r="J18" s="14">
        <v>0</v>
      </c>
      <c r="K18" s="14">
        <v>102528</v>
      </c>
      <c r="L18" s="811" t="s">
        <v>343</v>
      </c>
      <c r="M18" s="812"/>
    </row>
    <row r="19" spans="1:13" s="263" customFormat="1" ht="14.65" customHeight="1">
      <c r="A19" s="12" t="s">
        <v>575</v>
      </c>
      <c r="B19" s="13" t="s">
        <v>346</v>
      </c>
      <c r="C19" s="49">
        <f t="shared" si="0"/>
        <v>113714</v>
      </c>
      <c r="D19" s="16">
        <v>0</v>
      </c>
      <c r="E19" s="16">
        <v>715</v>
      </c>
      <c r="F19" s="16">
        <v>536</v>
      </c>
      <c r="G19" s="16">
        <v>2859</v>
      </c>
      <c r="H19" s="16">
        <v>7076</v>
      </c>
      <c r="I19" s="16">
        <v>0</v>
      </c>
      <c r="J19" s="16">
        <v>0</v>
      </c>
      <c r="K19" s="16">
        <v>102528</v>
      </c>
      <c r="L19" s="768" t="s">
        <v>576</v>
      </c>
      <c r="M19" s="769"/>
    </row>
    <row r="20" spans="1:13" s="263" customFormat="1" ht="36" customHeight="1">
      <c r="A20" s="26" t="s">
        <v>40</v>
      </c>
      <c r="B20" s="27" t="s">
        <v>352</v>
      </c>
      <c r="C20" s="48">
        <f t="shared" si="0"/>
        <v>3621</v>
      </c>
      <c r="D20" s="14">
        <v>247</v>
      </c>
      <c r="E20" s="14">
        <v>49</v>
      </c>
      <c r="F20" s="14">
        <v>148</v>
      </c>
      <c r="G20" s="14">
        <v>296</v>
      </c>
      <c r="H20" s="14">
        <v>1302</v>
      </c>
      <c r="I20" s="14">
        <v>148</v>
      </c>
      <c r="J20" s="14">
        <v>148</v>
      </c>
      <c r="K20" s="14">
        <v>1283</v>
      </c>
      <c r="L20" s="811" t="s">
        <v>353</v>
      </c>
      <c r="M20" s="812"/>
    </row>
    <row r="21" spans="1:13" s="263" customFormat="1" ht="14.65" customHeight="1">
      <c r="A21" s="12" t="s">
        <v>579</v>
      </c>
      <c r="B21" s="13" t="s">
        <v>354</v>
      </c>
      <c r="C21" s="49">
        <f t="shared" si="0"/>
        <v>3621</v>
      </c>
      <c r="D21" s="16">
        <v>247</v>
      </c>
      <c r="E21" s="16">
        <v>49</v>
      </c>
      <c r="F21" s="16">
        <v>148</v>
      </c>
      <c r="G21" s="16">
        <v>296</v>
      </c>
      <c r="H21" s="16">
        <v>1302</v>
      </c>
      <c r="I21" s="16">
        <v>148</v>
      </c>
      <c r="J21" s="16">
        <v>148</v>
      </c>
      <c r="K21" s="16">
        <v>1283</v>
      </c>
      <c r="L21" s="768" t="s">
        <v>355</v>
      </c>
      <c r="M21" s="769"/>
    </row>
    <row r="22" spans="1:13" s="263" customFormat="1" ht="15.75">
      <c r="A22" s="26" t="s">
        <v>42</v>
      </c>
      <c r="B22" s="27" t="s">
        <v>362</v>
      </c>
      <c r="C22" s="48">
        <f t="shared" si="0"/>
        <v>8540</v>
      </c>
      <c r="D22" s="14">
        <v>0</v>
      </c>
      <c r="E22" s="14">
        <v>118</v>
      </c>
      <c r="F22" s="14">
        <v>105</v>
      </c>
      <c r="G22" s="14">
        <v>38</v>
      </c>
      <c r="H22" s="14">
        <v>356</v>
      </c>
      <c r="I22" s="14">
        <v>157</v>
      </c>
      <c r="J22" s="14">
        <v>188</v>
      </c>
      <c r="K22" s="14">
        <v>7578</v>
      </c>
      <c r="L22" s="811" t="s">
        <v>365</v>
      </c>
      <c r="M22" s="812"/>
    </row>
    <row r="23" spans="1:13" ht="14.65" customHeight="1">
      <c r="A23" s="12" t="s">
        <v>582</v>
      </c>
      <c r="B23" s="13" t="s">
        <v>366</v>
      </c>
      <c r="C23" s="49">
        <f t="shared" si="0"/>
        <v>8440</v>
      </c>
      <c r="D23" s="16">
        <v>0</v>
      </c>
      <c r="E23" s="16">
        <v>18</v>
      </c>
      <c r="F23" s="16">
        <v>105</v>
      </c>
      <c r="G23" s="16">
        <v>38</v>
      </c>
      <c r="H23" s="16">
        <v>356</v>
      </c>
      <c r="I23" s="16">
        <v>157</v>
      </c>
      <c r="J23" s="16">
        <v>188</v>
      </c>
      <c r="K23" s="16">
        <v>7578</v>
      </c>
      <c r="L23" s="768" t="s">
        <v>368</v>
      </c>
      <c r="M23" s="769"/>
    </row>
    <row r="24" spans="1:13" ht="14.65" customHeight="1">
      <c r="A24" s="26" t="s">
        <v>412</v>
      </c>
      <c r="B24" s="27" t="s">
        <v>386</v>
      </c>
      <c r="C24" s="48">
        <f t="shared" si="0"/>
        <v>144</v>
      </c>
      <c r="D24" s="14">
        <v>0</v>
      </c>
      <c r="E24" s="14">
        <v>0</v>
      </c>
      <c r="F24" s="14">
        <v>0</v>
      </c>
      <c r="G24" s="14">
        <v>0</v>
      </c>
      <c r="H24" s="14">
        <v>144</v>
      </c>
      <c r="I24" s="14">
        <v>0</v>
      </c>
      <c r="J24" s="14">
        <v>0</v>
      </c>
      <c r="K24" s="14">
        <v>0</v>
      </c>
      <c r="L24" s="811" t="s">
        <v>387</v>
      </c>
      <c r="M24" s="812"/>
    </row>
    <row r="25" spans="1:13" ht="14.65" customHeight="1">
      <c r="A25" s="12" t="s">
        <v>589</v>
      </c>
      <c r="B25" s="13" t="s">
        <v>388</v>
      </c>
      <c r="C25" s="49">
        <f t="shared" si="0"/>
        <v>144</v>
      </c>
      <c r="D25" s="16">
        <v>0</v>
      </c>
      <c r="E25" s="16">
        <v>0</v>
      </c>
      <c r="F25" s="16">
        <v>0</v>
      </c>
      <c r="G25" s="16">
        <v>0</v>
      </c>
      <c r="H25" s="16">
        <v>144</v>
      </c>
      <c r="I25" s="16">
        <v>0</v>
      </c>
      <c r="J25" s="16">
        <v>0</v>
      </c>
      <c r="K25" s="16">
        <v>0</v>
      </c>
      <c r="L25" s="768" t="s">
        <v>390</v>
      </c>
      <c r="M25" s="769"/>
    </row>
    <row r="26" spans="1:13" ht="24" customHeight="1">
      <c r="A26" s="26" t="s">
        <v>322</v>
      </c>
      <c r="B26" s="27" t="s">
        <v>401</v>
      </c>
      <c r="C26" s="48">
        <f t="shared" si="0"/>
        <v>29593</v>
      </c>
      <c r="D26" s="14">
        <v>0</v>
      </c>
      <c r="E26" s="14">
        <v>0</v>
      </c>
      <c r="F26" s="14">
        <v>1813</v>
      </c>
      <c r="G26" s="14">
        <v>792</v>
      </c>
      <c r="H26" s="14">
        <v>4865</v>
      </c>
      <c r="I26" s="14">
        <v>0</v>
      </c>
      <c r="J26" s="14">
        <v>363</v>
      </c>
      <c r="K26" s="14">
        <v>21760</v>
      </c>
      <c r="L26" s="811" t="s">
        <v>402</v>
      </c>
      <c r="M26" s="812"/>
    </row>
    <row r="27" spans="1:13" ht="14.65" customHeight="1">
      <c r="A27" s="12" t="s">
        <v>594</v>
      </c>
      <c r="B27" s="13" t="s">
        <v>403</v>
      </c>
      <c r="C27" s="49">
        <f t="shared" si="0"/>
        <v>29593</v>
      </c>
      <c r="D27" s="16">
        <v>0</v>
      </c>
      <c r="E27" s="16">
        <v>0</v>
      </c>
      <c r="F27" s="16">
        <v>1813</v>
      </c>
      <c r="G27" s="16">
        <v>792</v>
      </c>
      <c r="H27" s="16">
        <v>4865</v>
      </c>
      <c r="I27" s="16">
        <v>0</v>
      </c>
      <c r="J27" s="16">
        <v>363</v>
      </c>
      <c r="K27" s="16">
        <v>21760</v>
      </c>
      <c r="L27" s="768" t="s">
        <v>404</v>
      </c>
      <c r="M27" s="769"/>
    </row>
    <row r="28" spans="1:13" s="263" customFormat="1" ht="14.65" customHeight="1">
      <c r="A28" s="26" t="s">
        <v>289</v>
      </c>
      <c r="B28" s="27" t="s">
        <v>411</v>
      </c>
      <c r="C28" s="48">
        <f t="shared" si="0"/>
        <v>308</v>
      </c>
      <c r="D28" s="14">
        <v>0</v>
      </c>
      <c r="E28" s="14">
        <v>4</v>
      </c>
      <c r="F28" s="14">
        <v>177</v>
      </c>
      <c r="G28" s="14">
        <v>1</v>
      </c>
      <c r="H28" s="14">
        <v>11</v>
      </c>
      <c r="I28" s="14">
        <v>2</v>
      </c>
      <c r="J28" s="14">
        <v>22</v>
      </c>
      <c r="K28" s="14">
        <v>91</v>
      </c>
      <c r="L28" s="811" t="s">
        <v>413</v>
      </c>
      <c r="M28" s="812"/>
    </row>
    <row r="29" spans="1:13" ht="22.5">
      <c r="A29" s="12" t="s">
        <v>599</v>
      </c>
      <c r="B29" s="13" t="s">
        <v>600</v>
      </c>
      <c r="C29" s="49">
        <f t="shared" si="0"/>
        <v>193</v>
      </c>
      <c r="D29" s="16">
        <v>0</v>
      </c>
      <c r="E29" s="16">
        <v>3</v>
      </c>
      <c r="F29" s="16">
        <v>174</v>
      </c>
      <c r="G29" s="16">
        <v>0</v>
      </c>
      <c r="H29" s="16">
        <v>8</v>
      </c>
      <c r="I29" s="16">
        <v>0</v>
      </c>
      <c r="J29" s="16">
        <v>8</v>
      </c>
      <c r="K29" s="16">
        <v>0</v>
      </c>
      <c r="L29" s="768" t="s">
        <v>414</v>
      </c>
      <c r="M29" s="769"/>
    </row>
    <row r="30" spans="1:13" s="263" customFormat="1" ht="15.75">
      <c r="A30" s="330" t="s">
        <v>604</v>
      </c>
      <c r="B30" s="321" t="s">
        <v>419</v>
      </c>
      <c r="C30" s="48">
        <f t="shared" si="0"/>
        <v>115</v>
      </c>
      <c r="D30" s="14">
        <v>0</v>
      </c>
      <c r="E30" s="14">
        <v>1</v>
      </c>
      <c r="F30" s="14">
        <v>3</v>
      </c>
      <c r="G30" s="14">
        <v>1</v>
      </c>
      <c r="H30" s="14">
        <v>3</v>
      </c>
      <c r="I30" s="14">
        <v>2</v>
      </c>
      <c r="J30" s="14">
        <v>14</v>
      </c>
      <c r="K30" s="14">
        <v>91</v>
      </c>
      <c r="L30" s="778" t="s">
        <v>420</v>
      </c>
      <c r="M30" s="779"/>
    </row>
    <row r="31" spans="1:13">
      <c r="A31" s="24" t="s">
        <v>518</v>
      </c>
      <c r="B31" s="25" t="s">
        <v>436</v>
      </c>
      <c r="C31" s="49">
        <f t="shared" si="0"/>
        <v>1815</v>
      </c>
      <c r="D31" s="16">
        <v>0</v>
      </c>
      <c r="E31" s="16">
        <v>504</v>
      </c>
      <c r="F31" s="16">
        <v>0</v>
      </c>
      <c r="G31" s="16">
        <v>437</v>
      </c>
      <c r="H31" s="16">
        <v>874</v>
      </c>
      <c r="I31" s="16">
        <v>0</v>
      </c>
      <c r="J31" s="16">
        <v>0</v>
      </c>
      <c r="K31" s="16">
        <v>0</v>
      </c>
      <c r="L31" s="766" t="s">
        <v>437</v>
      </c>
      <c r="M31" s="767"/>
    </row>
    <row r="32" spans="1:13" s="263" customFormat="1" ht="15.75">
      <c r="A32" s="330" t="s">
        <v>611</v>
      </c>
      <c r="B32" s="321" t="s">
        <v>436</v>
      </c>
      <c r="C32" s="48">
        <f t="shared" si="0"/>
        <v>1815</v>
      </c>
      <c r="D32" s="14">
        <v>0</v>
      </c>
      <c r="E32" s="14">
        <v>504</v>
      </c>
      <c r="F32" s="14">
        <v>0</v>
      </c>
      <c r="G32" s="14">
        <v>437</v>
      </c>
      <c r="H32" s="14">
        <v>874</v>
      </c>
      <c r="I32" s="14">
        <v>0</v>
      </c>
      <c r="J32" s="14">
        <v>0</v>
      </c>
      <c r="K32" s="14">
        <v>0</v>
      </c>
      <c r="L32" s="778" t="s">
        <v>438</v>
      </c>
      <c r="M32" s="779"/>
    </row>
    <row r="33" spans="1:13">
      <c r="A33" s="24" t="s">
        <v>374</v>
      </c>
      <c r="B33" s="25" t="s">
        <v>445</v>
      </c>
      <c r="C33" s="49">
        <f t="shared" si="0"/>
        <v>1574</v>
      </c>
      <c r="D33" s="16">
        <v>0</v>
      </c>
      <c r="E33" s="16">
        <v>11</v>
      </c>
      <c r="F33" s="16">
        <v>105</v>
      </c>
      <c r="G33" s="16">
        <v>80</v>
      </c>
      <c r="H33" s="16">
        <v>249</v>
      </c>
      <c r="I33" s="16">
        <v>0</v>
      </c>
      <c r="J33" s="16">
        <v>70</v>
      </c>
      <c r="K33" s="16">
        <v>1059</v>
      </c>
      <c r="L33" s="766" t="s">
        <v>446</v>
      </c>
      <c r="M33" s="767"/>
    </row>
    <row r="34" spans="1:13" ht="18.75" customHeight="1">
      <c r="A34" s="330" t="s">
        <v>614</v>
      </c>
      <c r="B34" s="321" t="s">
        <v>447</v>
      </c>
      <c r="C34" s="48">
        <f t="shared" si="0"/>
        <v>31</v>
      </c>
      <c r="D34" s="14">
        <v>0</v>
      </c>
      <c r="E34" s="14">
        <v>0</v>
      </c>
      <c r="F34" s="14">
        <v>0</v>
      </c>
      <c r="G34" s="14">
        <v>2</v>
      </c>
      <c r="H34" s="14">
        <v>1</v>
      </c>
      <c r="I34" s="14">
        <v>0</v>
      </c>
      <c r="J34" s="14">
        <v>0</v>
      </c>
      <c r="K34" s="14">
        <v>28</v>
      </c>
      <c r="L34" s="778" t="s">
        <v>449</v>
      </c>
      <c r="M34" s="779"/>
    </row>
    <row r="35" spans="1:13" ht="14.65" customHeight="1">
      <c r="A35" s="12" t="s">
        <v>728</v>
      </c>
      <c r="B35" s="13" t="s">
        <v>450</v>
      </c>
      <c r="C35" s="49">
        <f t="shared" si="0"/>
        <v>823</v>
      </c>
      <c r="D35" s="16">
        <v>0</v>
      </c>
      <c r="E35" s="16">
        <v>11</v>
      </c>
      <c r="F35" s="16">
        <v>105</v>
      </c>
      <c r="G35" s="16">
        <v>42</v>
      </c>
      <c r="H35" s="16">
        <v>140</v>
      </c>
      <c r="I35" s="16">
        <v>0</v>
      </c>
      <c r="J35" s="16">
        <v>70</v>
      </c>
      <c r="K35" s="16">
        <v>455</v>
      </c>
      <c r="L35" s="768" t="s">
        <v>451</v>
      </c>
      <c r="M35" s="769"/>
    </row>
    <row r="36" spans="1:13" ht="14.65" customHeight="1">
      <c r="A36" s="322" t="s">
        <v>615</v>
      </c>
      <c r="B36" s="321" t="s">
        <v>452</v>
      </c>
      <c r="C36" s="48">
        <f t="shared" si="0"/>
        <v>720</v>
      </c>
      <c r="D36" s="14">
        <v>0</v>
      </c>
      <c r="E36" s="14">
        <v>0</v>
      </c>
      <c r="F36" s="14">
        <v>0</v>
      </c>
      <c r="G36" s="14">
        <v>36</v>
      </c>
      <c r="H36" s="14">
        <v>108</v>
      </c>
      <c r="I36" s="14">
        <v>0</v>
      </c>
      <c r="J36" s="14">
        <v>0</v>
      </c>
      <c r="K36" s="14">
        <v>576</v>
      </c>
      <c r="L36" s="778" t="s">
        <v>453</v>
      </c>
      <c r="M36" s="779"/>
    </row>
    <row r="37" spans="1:13" s="263" customFormat="1" ht="25.15" customHeight="1">
      <c r="A37" s="831" t="s">
        <v>473</v>
      </c>
      <c r="B37" s="832"/>
      <c r="C37" s="497">
        <f>SUM(D37:K37)</f>
        <v>189698</v>
      </c>
      <c r="D37" s="484">
        <v>562</v>
      </c>
      <c r="E37" s="484">
        <v>1498</v>
      </c>
      <c r="F37" s="484">
        <v>3768</v>
      </c>
      <c r="G37" s="484">
        <v>4591</v>
      </c>
      <c r="H37" s="484">
        <v>15749</v>
      </c>
      <c r="I37" s="484">
        <v>413</v>
      </c>
      <c r="J37" s="484">
        <v>1875</v>
      </c>
      <c r="K37" s="484">
        <v>161242</v>
      </c>
      <c r="L37" s="829" t="s">
        <v>474</v>
      </c>
      <c r="M37" s="830"/>
    </row>
    <row r="40" spans="1:13">
      <c r="B40" s="244"/>
    </row>
    <row r="41" spans="1:13">
      <c r="B41" s="244"/>
    </row>
    <row r="42" spans="1:13">
      <c r="B42" s="244"/>
    </row>
    <row r="43" spans="1:13">
      <c r="B43" s="244"/>
    </row>
    <row r="44" spans="1:13">
      <c r="B44" s="244"/>
    </row>
    <row r="45" spans="1:13">
      <c r="B45" s="244"/>
    </row>
    <row r="46" spans="1:13">
      <c r="B46" s="244"/>
    </row>
    <row r="47" spans="1:13">
      <c r="B47" s="244"/>
    </row>
    <row r="48" spans="1:13">
      <c r="B48" s="244"/>
    </row>
    <row r="49" spans="2:2">
      <c r="B49" s="244"/>
    </row>
    <row r="50" spans="2:2">
      <c r="B50" s="244"/>
    </row>
    <row r="51" spans="2:2">
      <c r="B51" s="244"/>
    </row>
    <row r="52" spans="2:2">
      <c r="B52" s="244"/>
    </row>
    <row r="53" spans="2:2">
      <c r="B53" s="244"/>
    </row>
    <row r="54" spans="2:2">
      <c r="B54" s="244"/>
    </row>
    <row r="55" spans="2:2">
      <c r="B55" s="244"/>
    </row>
    <row r="56" spans="2:2">
      <c r="B56" s="244"/>
    </row>
    <row r="57" spans="2:2">
      <c r="B57" s="244"/>
    </row>
    <row r="58" spans="2:2">
      <c r="B58" s="244"/>
    </row>
    <row r="59" spans="2:2">
      <c r="B59" s="244"/>
    </row>
    <row r="60" spans="2:2">
      <c r="B60" s="244"/>
    </row>
    <row r="61" spans="2:2">
      <c r="B61" s="244"/>
    </row>
    <row r="62" spans="2:2">
      <c r="B62" s="244"/>
    </row>
    <row r="63" spans="2:2">
      <c r="B63" s="244"/>
    </row>
    <row r="64" spans="2:2">
      <c r="B64" s="244"/>
    </row>
    <row r="65" spans="2:2">
      <c r="B65" s="244"/>
    </row>
    <row r="66" spans="2:2">
      <c r="B66" s="244"/>
    </row>
    <row r="67" spans="2:2">
      <c r="B67" s="244"/>
    </row>
    <row r="68" spans="2:2">
      <c r="B68" s="244"/>
    </row>
    <row r="69" spans="2:2">
      <c r="B69" s="244"/>
    </row>
    <row r="70" spans="2:2">
      <c r="B70" s="244"/>
    </row>
    <row r="71" spans="2:2">
      <c r="B71" s="244"/>
    </row>
    <row r="72" spans="2:2">
      <c r="B72" s="244"/>
    </row>
    <row r="73" spans="2:2">
      <c r="B73" s="244"/>
    </row>
    <row r="74" spans="2:2">
      <c r="B74" s="244"/>
    </row>
    <row r="75" spans="2:2">
      <c r="B75" s="244"/>
    </row>
    <row r="76" spans="2:2">
      <c r="B76" s="244"/>
    </row>
    <row r="77" spans="2:2">
      <c r="B77" s="244"/>
    </row>
    <row r="78" spans="2:2">
      <c r="B78" s="244"/>
    </row>
    <row r="79" spans="2:2">
      <c r="B79" s="244"/>
    </row>
    <row r="80" spans="2:2">
      <c r="B80" s="244"/>
    </row>
  </sheetData>
  <mergeCells count="37">
    <mergeCell ref="L12:M12"/>
    <mergeCell ref="A2:M2"/>
    <mergeCell ref="A3:M3"/>
    <mergeCell ref="A4:M4"/>
    <mergeCell ref="A5:M5"/>
    <mergeCell ref="C6:K6"/>
    <mergeCell ref="L7:M7"/>
    <mergeCell ref="L8:M8"/>
    <mergeCell ref="L9:M9"/>
    <mergeCell ref="L10:M10"/>
    <mergeCell ref="L11:M11"/>
    <mergeCell ref="L13:M13"/>
    <mergeCell ref="L14:M14"/>
    <mergeCell ref="L15:M15"/>
    <mergeCell ref="L16:M16"/>
    <mergeCell ref="L17:M17"/>
    <mergeCell ref="L18:M18"/>
    <mergeCell ref="L19:M19"/>
    <mergeCell ref="L20:M20"/>
    <mergeCell ref="L21:M21"/>
    <mergeCell ref="L22:M22"/>
    <mergeCell ref="L23:M23"/>
    <mergeCell ref="L27:M27"/>
    <mergeCell ref="L28:M28"/>
    <mergeCell ref="L26:M26"/>
    <mergeCell ref="L29:M29"/>
    <mergeCell ref="L24:M24"/>
    <mergeCell ref="L25:M25"/>
    <mergeCell ref="L37:M37"/>
    <mergeCell ref="A37:B37"/>
    <mergeCell ref="L30:M30"/>
    <mergeCell ref="L31:M31"/>
    <mergeCell ref="L32:M32"/>
    <mergeCell ref="L33:M33"/>
    <mergeCell ref="L34:M34"/>
    <mergeCell ref="L35:M35"/>
    <mergeCell ref="L36:M36"/>
  </mergeCells>
  <printOptions horizontalCentered="1" verticalCentered="1"/>
  <pageMargins left="0" right="0" top="0" bottom="0" header="0.51180555555555596" footer="0.51180555555555596"/>
  <pageSetup paperSize="9" scale="6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4506668294322"/>
  </sheetPr>
  <dimension ref="A1:N64"/>
  <sheetViews>
    <sheetView view="pageBreakPreview" zoomScale="50" zoomScaleNormal="100" zoomScaleSheetLayoutView="50" workbookViewId="0">
      <selection activeCell="M54" sqref="M54"/>
    </sheetView>
  </sheetViews>
  <sheetFormatPr defaultColWidth="8.88671875" defaultRowHeight="15"/>
  <cols>
    <col min="1" max="1" width="5.77734375" style="251" customWidth="1"/>
    <col min="2" max="2" width="40.77734375" style="252" customWidth="1"/>
    <col min="3" max="12" width="7.6640625" style="244" customWidth="1"/>
    <col min="13" max="13" width="40.77734375" style="244" customWidth="1"/>
    <col min="14" max="14" width="5.77734375" style="244" customWidth="1"/>
    <col min="15" max="16384" width="8.88671875" style="244"/>
  </cols>
  <sheetData>
    <row r="1" spans="1:14" s="243" customFormat="1" ht="41.25" customHeight="1">
      <c r="A1" s="270"/>
      <c r="B1" s="270"/>
      <c r="C1" s="270"/>
      <c r="D1" s="270"/>
      <c r="E1" s="270"/>
      <c r="F1" s="270"/>
      <c r="G1" s="270"/>
      <c r="H1" s="270"/>
      <c r="I1" s="270"/>
      <c r="J1" s="270"/>
      <c r="K1" s="270"/>
      <c r="L1" s="270"/>
      <c r="M1" s="270"/>
      <c r="N1" s="270"/>
    </row>
    <row r="2" spans="1:14" s="253" customFormat="1" ht="20.25">
      <c r="A2" s="827" t="s">
        <v>505</v>
      </c>
      <c r="B2" s="827"/>
      <c r="C2" s="827"/>
      <c r="D2" s="827"/>
      <c r="E2" s="827"/>
      <c r="F2" s="827"/>
      <c r="G2" s="827"/>
      <c r="H2" s="827"/>
      <c r="I2" s="827"/>
      <c r="J2" s="827"/>
      <c r="K2" s="827"/>
      <c r="L2" s="827"/>
      <c r="M2" s="827"/>
      <c r="N2" s="827"/>
    </row>
    <row r="3" spans="1:14" s="253" customFormat="1" ht="20.25">
      <c r="A3" s="833" t="s">
        <v>477</v>
      </c>
      <c r="B3" s="833"/>
      <c r="C3" s="833"/>
      <c r="D3" s="833"/>
      <c r="E3" s="833"/>
      <c r="F3" s="833"/>
      <c r="G3" s="833"/>
      <c r="H3" s="833"/>
      <c r="I3" s="833"/>
      <c r="J3" s="833"/>
      <c r="K3" s="833"/>
      <c r="L3" s="833"/>
      <c r="M3" s="833"/>
      <c r="N3" s="833"/>
    </row>
    <row r="4" spans="1:14" ht="15.75">
      <c r="A4" s="828" t="s">
        <v>506</v>
      </c>
      <c r="B4" s="828"/>
      <c r="C4" s="828"/>
      <c r="D4" s="828"/>
      <c r="E4" s="828"/>
      <c r="F4" s="828"/>
      <c r="G4" s="828"/>
      <c r="H4" s="828"/>
      <c r="I4" s="828"/>
      <c r="J4" s="828"/>
      <c r="K4" s="828"/>
      <c r="L4" s="828"/>
      <c r="M4" s="828"/>
      <c r="N4" s="828"/>
    </row>
    <row r="5" spans="1:14" ht="15.75">
      <c r="A5" s="834" t="s">
        <v>479</v>
      </c>
      <c r="B5" s="834"/>
      <c r="C5" s="834"/>
      <c r="D5" s="834"/>
      <c r="E5" s="834"/>
      <c r="F5" s="834"/>
      <c r="G5" s="834"/>
      <c r="H5" s="834"/>
      <c r="I5" s="834"/>
      <c r="J5" s="834"/>
      <c r="K5" s="834"/>
      <c r="L5" s="834"/>
      <c r="M5" s="834"/>
      <c r="N5" s="834"/>
    </row>
    <row r="6" spans="1:14" ht="15.75">
      <c r="A6" s="840" t="s">
        <v>507</v>
      </c>
      <c r="B6" s="840"/>
      <c r="C6" s="825">
        <v>2021</v>
      </c>
      <c r="D6" s="825"/>
      <c r="E6" s="825"/>
      <c r="F6" s="825"/>
      <c r="G6" s="825"/>
      <c r="H6" s="825"/>
      <c r="I6" s="825"/>
      <c r="J6" s="825"/>
      <c r="K6" s="825"/>
      <c r="L6" s="825"/>
      <c r="M6" s="256"/>
      <c r="N6" s="257" t="s">
        <v>508</v>
      </c>
    </row>
    <row r="7" spans="1:14" ht="96.75">
      <c r="A7" s="258" t="s">
        <v>694</v>
      </c>
      <c r="B7" s="259" t="s">
        <v>277</v>
      </c>
      <c r="C7" s="260" t="s">
        <v>695</v>
      </c>
      <c r="D7" s="266" t="s">
        <v>704</v>
      </c>
      <c r="E7" s="266" t="s">
        <v>705</v>
      </c>
      <c r="F7" s="266" t="s">
        <v>706</v>
      </c>
      <c r="G7" s="267" t="s">
        <v>707</v>
      </c>
      <c r="H7" s="266" t="s">
        <v>708</v>
      </c>
      <c r="I7" s="266" t="s">
        <v>709</v>
      </c>
      <c r="J7" s="266" t="s">
        <v>710</v>
      </c>
      <c r="K7" s="266" t="s">
        <v>711</v>
      </c>
      <c r="L7" s="268" t="s">
        <v>712</v>
      </c>
      <c r="M7" s="835" t="s">
        <v>484</v>
      </c>
      <c r="N7" s="835"/>
    </row>
    <row r="8" spans="1:14" s="263" customFormat="1" ht="15.75">
      <c r="A8" s="325" t="s">
        <v>287</v>
      </c>
      <c r="B8" s="324" t="s">
        <v>288</v>
      </c>
      <c r="C8" s="48">
        <f>SUM(D8:L8)</f>
        <v>2217</v>
      </c>
      <c r="D8" s="14">
        <v>112</v>
      </c>
      <c r="E8" s="14">
        <v>0</v>
      </c>
      <c r="F8" s="14">
        <v>0</v>
      </c>
      <c r="G8" s="14">
        <v>0</v>
      </c>
      <c r="H8" s="14">
        <v>0</v>
      </c>
      <c r="I8" s="14">
        <v>0</v>
      </c>
      <c r="J8" s="14">
        <v>0</v>
      </c>
      <c r="K8" s="14">
        <v>0</v>
      </c>
      <c r="L8" s="14">
        <v>2105</v>
      </c>
      <c r="M8" s="791" t="s">
        <v>290</v>
      </c>
      <c r="N8" s="792"/>
    </row>
    <row r="9" spans="1:14" s="263" customFormat="1" ht="15.75">
      <c r="A9" s="79" t="s">
        <v>294</v>
      </c>
      <c r="B9" s="9" t="s">
        <v>295</v>
      </c>
      <c r="C9" s="49">
        <f t="shared" ref="C9:C36" si="0">SUM(D9:L9)</f>
        <v>133</v>
      </c>
      <c r="D9" s="16">
        <v>83</v>
      </c>
      <c r="E9" s="16">
        <v>0</v>
      </c>
      <c r="F9" s="16">
        <v>0</v>
      </c>
      <c r="G9" s="16">
        <v>0</v>
      </c>
      <c r="H9" s="16">
        <v>0</v>
      </c>
      <c r="I9" s="16">
        <v>0</v>
      </c>
      <c r="J9" s="16">
        <v>0</v>
      </c>
      <c r="K9" s="16">
        <v>0</v>
      </c>
      <c r="L9" s="16">
        <v>50</v>
      </c>
      <c r="M9" s="762" t="s">
        <v>296</v>
      </c>
      <c r="N9" s="763"/>
    </row>
    <row r="10" spans="1:14">
      <c r="A10" s="322" t="s">
        <v>297</v>
      </c>
      <c r="B10" s="321" t="s">
        <v>298</v>
      </c>
      <c r="C10" s="48">
        <f t="shared" si="0"/>
        <v>133</v>
      </c>
      <c r="D10" s="14">
        <v>83</v>
      </c>
      <c r="E10" s="14">
        <v>0</v>
      </c>
      <c r="F10" s="14">
        <v>0</v>
      </c>
      <c r="G10" s="14">
        <v>0</v>
      </c>
      <c r="H10" s="14">
        <v>0</v>
      </c>
      <c r="I10" s="14">
        <v>0</v>
      </c>
      <c r="J10" s="14">
        <v>0</v>
      </c>
      <c r="K10" s="14">
        <v>0</v>
      </c>
      <c r="L10" s="14">
        <v>50</v>
      </c>
      <c r="M10" s="778" t="s">
        <v>299</v>
      </c>
      <c r="N10" s="779"/>
    </row>
    <row r="11" spans="1:14" s="263" customFormat="1" ht="15.75">
      <c r="A11" s="79" t="s">
        <v>300</v>
      </c>
      <c r="B11" s="9" t="s">
        <v>301</v>
      </c>
      <c r="C11" s="49">
        <f t="shared" si="0"/>
        <v>2084</v>
      </c>
      <c r="D11" s="16">
        <v>29</v>
      </c>
      <c r="E11" s="16">
        <v>0</v>
      </c>
      <c r="F11" s="16">
        <v>0</v>
      </c>
      <c r="G11" s="16">
        <v>0</v>
      </c>
      <c r="H11" s="16">
        <v>0</v>
      </c>
      <c r="I11" s="16">
        <v>0</v>
      </c>
      <c r="J11" s="16">
        <v>0</v>
      </c>
      <c r="K11" s="16">
        <v>0</v>
      </c>
      <c r="L11" s="16">
        <v>2055</v>
      </c>
      <c r="M11" s="762" t="s">
        <v>302</v>
      </c>
      <c r="N11" s="763"/>
    </row>
    <row r="12" spans="1:14">
      <c r="A12" s="322" t="s">
        <v>303</v>
      </c>
      <c r="B12" s="321" t="s">
        <v>304</v>
      </c>
      <c r="C12" s="48">
        <f t="shared" si="0"/>
        <v>2084</v>
      </c>
      <c r="D12" s="14">
        <v>29</v>
      </c>
      <c r="E12" s="14">
        <v>0</v>
      </c>
      <c r="F12" s="14">
        <v>0</v>
      </c>
      <c r="G12" s="14">
        <v>0</v>
      </c>
      <c r="H12" s="14">
        <v>0</v>
      </c>
      <c r="I12" s="14">
        <v>0</v>
      </c>
      <c r="J12" s="14">
        <v>0</v>
      </c>
      <c r="K12" s="14">
        <v>0</v>
      </c>
      <c r="L12" s="14">
        <v>2055</v>
      </c>
      <c r="M12" s="778" t="s">
        <v>305</v>
      </c>
      <c r="N12" s="779"/>
    </row>
    <row r="13" spans="1:14" s="263" customFormat="1" ht="15.75">
      <c r="A13" s="328" t="s">
        <v>306</v>
      </c>
      <c r="B13" s="329" t="s">
        <v>307</v>
      </c>
      <c r="C13" s="49">
        <f t="shared" si="0"/>
        <v>214342</v>
      </c>
      <c r="D13" s="16">
        <v>7684</v>
      </c>
      <c r="E13" s="16">
        <v>0</v>
      </c>
      <c r="F13" s="16">
        <v>753</v>
      </c>
      <c r="G13" s="16">
        <v>334</v>
      </c>
      <c r="H13" s="16">
        <v>522</v>
      </c>
      <c r="I13" s="16">
        <v>550</v>
      </c>
      <c r="J13" s="16">
        <v>59</v>
      </c>
      <c r="K13" s="16">
        <v>49</v>
      </c>
      <c r="L13" s="16">
        <v>204391</v>
      </c>
      <c r="M13" s="815" t="s">
        <v>308</v>
      </c>
      <c r="N13" s="816"/>
    </row>
    <row r="14" spans="1:14" s="263" customFormat="1" ht="15.75">
      <c r="A14" s="26" t="s">
        <v>32</v>
      </c>
      <c r="B14" s="27" t="s">
        <v>309</v>
      </c>
      <c r="C14" s="48">
        <f t="shared" si="0"/>
        <v>19026</v>
      </c>
      <c r="D14" s="14">
        <v>4900</v>
      </c>
      <c r="E14" s="14">
        <v>0</v>
      </c>
      <c r="F14" s="14">
        <v>753</v>
      </c>
      <c r="G14" s="14">
        <v>0</v>
      </c>
      <c r="H14" s="14">
        <v>430</v>
      </c>
      <c r="I14" s="14">
        <v>398</v>
      </c>
      <c r="J14" s="14">
        <v>0</v>
      </c>
      <c r="K14" s="14">
        <v>0</v>
      </c>
      <c r="L14" s="14">
        <v>12545</v>
      </c>
      <c r="M14" s="811" t="s">
        <v>310</v>
      </c>
      <c r="N14" s="812"/>
    </row>
    <row r="15" spans="1:14">
      <c r="A15" s="12" t="s">
        <v>535</v>
      </c>
      <c r="B15" s="13" t="s">
        <v>319</v>
      </c>
      <c r="C15" s="49">
        <f t="shared" si="0"/>
        <v>10137</v>
      </c>
      <c r="D15" s="16">
        <v>639</v>
      </c>
      <c r="E15" s="16">
        <v>0</v>
      </c>
      <c r="F15" s="16">
        <v>0</v>
      </c>
      <c r="G15" s="16">
        <v>0</v>
      </c>
      <c r="H15" s="16">
        <v>219</v>
      </c>
      <c r="I15" s="16">
        <v>394</v>
      </c>
      <c r="J15" s="16">
        <v>0</v>
      </c>
      <c r="K15" s="16">
        <v>0</v>
      </c>
      <c r="L15" s="16">
        <v>8885</v>
      </c>
      <c r="M15" s="768" t="s">
        <v>320</v>
      </c>
      <c r="N15" s="769"/>
    </row>
    <row r="16" spans="1:14">
      <c r="A16" s="322" t="s">
        <v>567</v>
      </c>
      <c r="B16" s="321" t="s">
        <v>321</v>
      </c>
      <c r="C16" s="48">
        <f t="shared" si="0"/>
        <v>593</v>
      </c>
      <c r="D16" s="14">
        <v>137</v>
      </c>
      <c r="E16" s="14">
        <v>0</v>
      </c>
      <c r="F16" s="14">
        <v>0</v>
      </c>
      <c r="G16" s="14">
        <v>0</v>
      </c>
      <c r="H16" s="14">
        <v>0</v>
      </c>
      <c r="I16" s="14">
        <v>0</v>
      </c>
      <c r="J16" s="14">
        <v>0</v>
      </c>
      <c r="K16" s="14">
        <v>0</v>
      </c>
      <c r="L16" s="14">
        <v>456</v>
      </c>
      <c r="M16" s="778" t="s">
        <v>323</v>
      </c>
      <c r="N16" s="779"/>
    </row>
    <row r="17" spans="1:14">
      <c r="A17" s="12" t="s">
        <v>568</v>
      </c>
      <c r="B17" s="13" t="s">
        <v>324</v>
      </c>
      <c r="C17" s="49">
        <f t="shared" si="0"/>
        <v>8256</v>
      </c>
      <c r="D17" s="16">
        <v>4124</v>
      </c>
      <c r="E17" s="16">
        <v>0</v>
      </c>
      <c r="F17" s="16">
        <v>753</v>
      </c>
      <c r="G17" s="16">
        <v>0</v>
      </c>
      <c r="H17" s="16">
        <v>211</v>
      </c>
      <c r="I17" s="16">
        <v>0</v>
      </c>
      <c r="J17" s="16">
        <v>0</v>
      </c>
      <c r="K17" s="16">
        <v>0</v>
      </c>
      <c r="L17" s="16">
        <v>3168</v>
      </c>
      <c r="M17" s="768" t="s">
        <v>326</v>
      </c>
      <c r="N17" s="769"/>
    </row>
    <row r="18" spans="1:14" s="263" customFormat="1" ht="15.75">
      <c r="A18" s="26" t="s">
        <v>38</v>
      </c>
      <c r="B18" s="27" t="s">
        <v>342</v>
      </c>
      <c r="C18" s="48">
        <f t="shared" si="0"/>
        <v>138826</v>
      </c>
      <c r="D18" s="14">
        <v>1887</v>
      </c>
      <c r="E18" s="14">
        <v>0</v>
      </c>
      <c r="F18" s="14">
        <v>0</v>
      </c>
      <c r="G18" s="14">
        <v>0</v>
      </c>
      <c r="H18" s="14">
        <v>0</v>
      </c>
      <c r="I18" s="14">
        <v>0</v>
      </c>
      <c r="J18" s="14">
        <v>0</v>
      </c>
      <c r="K18" s="14">
        <v>0</v>
      </c>
      <c r="L18" s="14">
        <v>136939</v>
      </c>
      <c r="M18" s="811" t="s">
        <v>343</v>
      </c>
      <c r="N18" s="812"/>
    </row>
    <row r="19" spans="1:14" ht="15" customHeight="1">
      <c r="A19" s="12" t="s">
        <v>575</v>
      </c>
      <c r="B19" s="13" t="s">
        <v>346</v>
      </c>
      <c r="C19" s="49">
        <f t="shared" si="0"/>
        <v>138826</v>
      </c>
      <c r="D19" s="16">
        <v>1887</v>
      </c>
      <c r="E19" s="16">
        <v>0</v>
      </c>
      <c r="F19" s="16">
        <v>0</v>
      </c>
      <c r="G19" s="16">
        <v>0</v>
      </c>
      <c r="H19" s="16">
        <v>0</v>
      </c>
      <c r="I19" s="16">
        <v>0</v>
      </c>
      <c r="J19" s="16">
        <v>0</v>
      </c>
      <c r="K19" s="16">
        <v>0</v>
      </c>
      <c r="L19" s="16">
        <v>136939</v>
      </c>
      <c r="M19" s="768" t="s">
        <v>576</v>
      </c>
      <c r="N19" s="769"/>
    </row>
    <row r="20" spans="1:14" s="263" customFormat="1" ht="33.75">
      <c r="A20" s="26" t="s">
        <v>40</v>
      </c>
      <c r="B20" s="27" t="s">
        <v>352</v>
      </c>
      <c r="C20" s="48">
        <f t="shared" si="0"/>
        <v>10783</v>
      </c>
      <c r="D20" s="14">
        <v>148</v>
      </c>
      <c r="E20" s="14">
        <v>0</v>
      </c>
      <c r="F20" s="14">
        <v>0</v>
      </c>
      <c r="G20" s="14">
        <v>49</v>
      </c>
      <c r="H20" s="14">
        <v>49</v>
      </c>
      <c r="I20" s="14">
        <v>49</v>
      </c>
      <c r="J20" s="14">
        <v>49</v>
      </c>
      <c r="K20" s="14">
        <v>49</v>
      </c>
      <c r="L20" s="14">
        <v>10390</v>
      </c>
      <c r="M20" s="811" t="s">
        <v>353</v>
      </c>
      <c r="N20" s="812"/>
    </row>
    <row r="21" spans="1:14" ht="15" customHeight="1">
      <c r="A21" s="12" t="s">
        <v>579</v>
      </c>
      <c r="B21" s="13" t="s">
        <v>354</v>
      </c>
      <c r="C21" s="49">
        <f t="shared" si="0"/>
        <v>10783</v>
      </c>
      <c r="D21" s="16">
        <v>148</v>
      </c>
      <c r="E21" s="16">
        <v>0</v>
      </c>
      <c r="F21" s="16">
        <v>0</v>
      </c>
      <c r="G21" s="16">
        <v>49</v>
      </c>
      <c r="H21" s="16">
        <v>49</v>
      </c>
      <c r="I21" s="16">
        <v>49</v>
      </c>
      <c r="J21" s="16">
        <v>49</v>
      </c>
      <c r="K21" s="16">
        <v>49</v>
      </c>
      <c r="L21" s="16">
        <v>10390</v>
      </c>
      <c r="M21" s="768" t="s">
        <v>355</v>
      </c>
      <c r="N21" s="769"/>
    </row>
    <row r="22" spans="1:14" s="500" customFormat="1" ht="15.6" customHeight="1">
      <c r="A22" s="498" t="s">
        <v>42</v>
      </c>
      <c r="B22" s="499" t="s">
        <v>362</v>
      </c>
      <c r="C22" s="48">
        <f t="shared" si="0"/>
        <v>6702</v>
      </c>
      <c r="D22" s="454">
        <v>731</v>
      </c>
      <c r="E22" s="454">
        <v>0</v>
      </c>
      <c r="F22" s="454">
        <v>0</v>
      </c>
      <c r="G22" s="454">
        <v>268</v>
      </c>
      <c r="H22" s="454">
        <v>21</v>
      </c>
      <c r="I22" s="454">
        <v>10</v>
      </c>
      <c r="J22" s="454">
        <v>10</v>
      </c>
      <c r="K22" s="454">
        <v>0</v>
      </c>
      <c r="L22" s="454">
        <v>5662</v>
      </c>
      <c r="M22" s="838" t="s">
        <v>365</v>
      </c>
      <c r="N22" s="839"/>
    </row>
    <row r="23" spans="1:14" s="503" customFormat="1">
      <c r="A23" s="501" t="s">
        <v>582</v>
      </c>
      <c r="B23" s="502" t="s">
        <v>366</v>
      </c>
      <c r="C23" s="49">
        <f t="shared" si="0"/>
        <v>6702</v>
      </c>
      <c r="D23" s="16">
        <v>731</v>
      </c>
      <c r="E23" s="16">
        <v>0</v>
      </c>
      <c r="F23" s="16">
        <v>0</v>
      </c>
      <c r="G23" s="16">
        <v>268</v>
      </c>
      <c r="H23" s="16">
        <v>21</v>
      </c>
      <c r="I23" s="16">
        <v>10</v>
      </c>
      <c r="J23" s="16">
        <v>10</v>
      </c>
      <c r="K23" s="16">
        <v>0</v>
      </c>
      <c r="L23" s="16">
        <v>5662</v>
      </c>
      <c r="M23" s="836" t="s">
        <v>368</v>
      </c>
      <c r="N23" s="837"/>
    </row>
    <row r="24" spans="1:14" s="500" customFormat="1" ht="15.75">
      <c r="A24" s="498" t="s">
        <v>412</v>
      </c>
      <c r="B24" s="499" t="s">
        <v>386</v>
      </c>
      <c r="C24" s="48">
        <f t="shared" si="0"/>
        <v>1158</v>
      </c>
      <c r="D24" s="454">
        <v>0</v>
      </c>
      <c r="E24" s="454">
        <v>0</v>
      </c>
      <c r="F24" s="454">
        <v>0</v>
      </c>
      <c r="G24" s="454">
        <v>0</v>
      </c>
      <c r="H24" s="454">
        <v>6</v>
      </c>
      <c r="I24" s="454">
        <v>0</v>
      </c>
      <c r="J24" s="454">
        <v>0</v>
      </c>
      <c r="K24" s="454">
        <v>0</v>
      </c>
      <c r="L24" s="454">
        <v>1152</v>
      </c>
      <c r="M24" s="838" t="s">
        <v>387</v>
      </c>
      <c r="N24" s="839"/>
    </row>
    <row r="25" spans="1:14" s="504" customFormat="1" ht="15.75">
      <c r="A25" s="501" t="s">
        <v>589</v>
      </c>
      <c r="B25" s="502" t="s">
        <v>388</v>
      </c>
      <c r="C25" s="49">
        <f t="shared" si="0"/>
        <v>1158</v>
      </c>
      <c r="D25" s="16">
        <v>0</v>
      </c>
      <c r="E25" s="16">
        <v>0</v>
      </c>
      <c r="F25" s="16">
        <v>0</v>
      </c>
      <c r="G25" s="16">
        <v>0</v>
      </c>
      <c r="H25" s="16">
        <v>6</v>
      </c>
      <c r="I25" s="16">
        <v>0</v>
      </c>
      <c r="J25" s="16">
        <v>0</v>
      </c>
      <c r="K25" s="16">
        <v>0</v>
      </c>
      <c r="L25" s="16">
        <v>1152</v>
      </c>
      <c r="M25" s="836" t="s">
        <v>390</v>
      </c>
      <c r="N25" s="837"/>
    </row>
    <row r="26" spans="1:14" s="263" customFormat="1" ht="22.5">
      <c r="A26" s="26" t="s">
        <v>322</v>
      </c>
      <c r="B26" s="27" t="s">
        <v>401</v>
      </c>
      <c r="C26" s="48">
        <f t="shared" si="0"/>
        <v>15232</v>
      </c>
      <c r="D26" s="14">
        <v>0</v>
      </c>
      <c r="E26" s="14">
        <v>0</v>
      </c>
      <c r="F26" s="14">
        <v>0</v>
      </c>
      <c r="G26" s="14">
        <v>0</v>
      </c>
      <c r="H26" s="14">
        <v>0</v>
      </c>
      <c r="I26" s="14">
        <v>0</v>
      </c>
      <c r="J26" s="14">
        <v>0</v>
      </c>
      <c r="K26" s="14">
        <v>0</v>
      </c>
      <c r="L26" s="14">
        <v>15232</v>
      </c>
      <c r="M26" s="811" t="s">
        <v>402</v>
      </c>
      <c r="N26" s="812"/>
    </row>
    <row r="27" spans="1:14" s="263" customFormat="1" ht="15.75">
      <c r="A27" s="12" t="s">
        <v>594</v>
      </c>
      <c r="B27" s="13" t="s">
        <v>403</v>
      </c>
      <c r="C27" s="49">
        <f t="shared" si="0"/>
        <v>15232</v>
      </c>
      <c r="D27" s="16">
        <v>0</v>
      </c>
      <c r="E27" s="16">
        <v>0</v>
      </c>
      <c r="F27" s="16">
        <v>0</v>
      </c>
      <c r="G27" s="16">
        <v>0</v>
      </c>
      <c r="H27" s="16">
        <v>0</v>
      </c>
      <c r="I27" s="16">
        <v>0</v>
      </c>
      <c r="J27" s="16">
        <v>0</v>
      </c>
      <c r="K27" s="16">
        <v>0</v>
      </c>
      <c r="L27" s="16">
        <v>15232</v>
      </c>
      <c r="M27" s="768" t="s">
        <v>404</v>
      </c>
      <c r="N27" s="769"/>
    </row>
    <row r="28" spans="1:14">
      <c r="A28" s="26" t="s">
        <v>289</v>
      </c>
      <c r="B28" s="27" t="s">
        <v>411</v>
      </c>
      <c r="C28" s="48">
        <f t="shared" si="0"/>
        <v>255</v>
      </c>
      <c r="D28" s="14">
        <v>4</v>
      </c>
      <c r="E28" s="14">
        <v>0</v>
      </c>
      <c r="F28" s="14">
        <v>0</v>
      </c>
      <c r="G28" s="14">
        <v>0</v>
      </c>
      <c r="H28" s="14">
        <v>2</v>
      </c>
      <c r="I28" s="14">
        <v>0</v>
      </c>
      <c r="J28" s="14">
        <v>0</v>
      </c>
      <c r="K28" s="14">
        <v>0</v>
      </c>
      <c r="L28" s="14">
        <v>249</v>
      </c>
      <c r="M28" s="811" t="s">
        <v>413</v>
      </c>
      <c r="N28" s="812"/>
    </row>
    <row r="29" spans="1:14" s="263" customFormat="1" ht="22.5">
      <c r="A29" s="12" t="s">
        <v>599</v>
      </c>
      <c r="B29" s="13" t="s">
        <v>600</v>
      </c>
      <c r="C29" s="49">
        <f t="shared" si="0"/>
        <v>180</v>
      </c>
      <c r="D29" s="16">
        <v>0</v>
      </c>
      <c r="E29" s="16">
        <v>0</v>
      </c>
      <c r="F29" s="16">
        <v>0</v>
      </c>
      <c r="G29" s="16">
        <v>0</v>
      </c>
      <c r="H29" s="16">
        <v>0</v>
      </c>
      <c r="I29" s="16">
        <v>0</v>
      </c>
      <c r="J29" s="16">
        <v>0</v>
      </c>
      <c r="K29" s="16">
        <v>0</v>
      </c>
      <c r="L29" s="16">
        <v>180</v>
      </c>
      <c r="M29" s="768" t="s">
        <v>414</v>
      </c>
      <c r="N29" s="769"/>
    </row>
    <row r="30" spans="1:14">
      <c r="A30" s="330" t="s">
        <v>604</v>
      </c>
      <c r="B30" s="321" t="s">
        <v>419</v>
      </c>
      <c r="C30" s="48">
        <f t="shared" si="0"/>
        <v>75</v>
      </c>
      <c r="D30" s="14">
        <v>4</v>
      </c>
      <c r="E30" s="14">
        <v>0</v>
      </c>
      <c r="F30" s="14">
        <v>0</v>
      </c>
      <c r="G30" s="14">
        <v>0</v>
      </c>
      <c r="H30" s="14">
        <v>2</v>
      </c>
      <c r="I30" s="14">
        <v>0</v>
      </c>
      <c r="J30" s="14">
        <v>0</v>
      </c>
      <c r="K30" s="14">
        <v>0</v>
      </c>
      <c r="L30" s="14">
        <v>69</v>
      </c>
      <c r="M30" s="778" t="s">
        <v>420</v>
      </c>
      <c r="N30" s="779"/>
    </row>
    <row r="31" spans="1:14" s="263" customFormat="1" ht="15.75">
      <c r="A31" s="24" t="s">
        <v>518</v>
      </c>
      <c r="B31" s="25" t="s">
        <v>436</v>
      </c>
      <c r="C31" s="49">
        <f t="shared" si="0"/>
        <v>20160</v>
      </c>
      <c r="D31" s="16">
        <v>0</v>
      </c>
      <c r="E31" s="16">
        <v>0</v>
      </c>
      <c r="F31" s="16">
        <v>0</v>
      </c>
      <c r="G31" s="16">
        <v>0</v>
      </c>
      <c r="H31" s="16">
        <v>0</v>
      </c>
      <c r="I31" s="16">
        <v>0</v>
      </c>
      <c r="J31" s="16">
        <v>0</v>
      </c>
      <c r="K31" s="16">
        <v>0</v>
      </c>
      <c r="L31" s="16">
        <v>20160</v>
      </c>
      <c r="M31" s="766" t="s">
        <v>437</v>
      </c>
      <c r="N31" s="767"/>
    </row>
    <row r="32" spans="1:14">
      <c r="A32" s="330" t="s">
        <v>611</v>
      </c>
      <c r="B32" s="321" t="s">
        <v>436</v>
      </c>
      <c r="C32" s="48">
        <f t="shared" si="0"/>
        <v>20160</v>
      </c>
      <c r="D32" s="14">
        <v>0</v>
      </c>
      <c r="E32" s="14">
        <v>0</v>
      </c>
      <c r="F32" s="14">
        <v>0</v>
      </c>
      <c r="G32" s="14">
        <v>0</v>
      </c>
      <c r="H32" s="14">
        <v>0</v>
      </c>
      <c r="I32" s="14">
        <v>0</v>
      </c>
      <c r="J32" s="14">
        <v>0</v>
      </c>
      <c r="K32" s="14">
        <v>0</v>
      </c>
      <c r="L32" s="14">
        <v>20160</v>
      </c>
      <c r="M32" s="778" t="s">
        <v>438</v>
      </c>
      <c r="N32" s="779"/>
    </row>
    <row r="33" spans="1:14">
      <c r="A33" s="24" t="s">
        <v>374</v>
      </c>
      <c r="B33" s="25" t="s">
        <v>445</v>
      </c>
      <c r="C33" s="49">
        <f t="shared" si="0"/>
        <v>2200</v>
      </c>
      <c r="D33" s="16">
        <v>14</v>
      </c>
      <c r="E33" s="16">
        <v>0</v>
      </c>
      <c r="F33" s="16">
        <v>0</v>
      </c>
      <c r="G33" s="16">
        <v>17</v>
      </c>
      <c r="H33" s="16">
        <v>14</v>
      </c>
      <c r="I33" s="16">
        <v>93</v>
      </c>
      <c r="J33" s="16">
        <v>0</v>
      </c>
      <c r="K33" s="16">
        <v>0</v>
      </c>
      <c r="L33" s="16">
        <v>2062</v>
      </c>
      <c r="M33" s="766" t="s">
        <v>446</v>
      </c>
      <c r="N33" s="767"/>
    </row>
    <row r="34" spans="1:14" s="263" customFormat="1" ht="15.75">
      <c r="A34" s="330" t="s">
        <v>614</v>
      </c>
      <c r="B34" s="321" t="s">
        <v>447</v>
      </c>
      <c r="C34" s="48">
        <f t="shared" si="0"/>
        <v>157</v>
      </c>
      <c r="D34" s="14">
        <v>0</v>
      </c>
      <c r="E34" s="14">
        <v>0</v>
      </c>
      <c r="F34" s="14">
        <v>0</v>
      </c>
      <c r="G34" s="14">
        <v>3</v>
      </c>
      <c r="H34" s="14">
        <v>0</v>
      </c>
      <c r="I34" s="14">
        <v>0</v>
      </c>
      <c r="J34" s="14">
        <v>0</v>
      </c>
      <c r="K34" s="14">
        <v>0</v>
      </c>
      <c r="L34" s="14">
        <v>154</v>
      </c>
      <c r="M34" s="778" t="s">
        <v>449</v>
      </c>
      <c r="N34" s="779"/>
    </row>
    <row r="35" spans="1:14">
      <c r="A35" s="12" t="s">
        <v>728</v>
      </c>
      <c r="B35" s="13" t="s">
        <v>450</v>
      </c>
      <c r="C35" s="49">
        <f t="shared" si="0"/>
        <v>819</v>
      </c>
      <c r="D35" s="16">
        <v>14</v>
      </c>
      <c r="E35" s="16">
        <v>0</v>
      </c>
      <c r="F35" s="16">
        <v>0</v>
      </c>
      <c r="G35" s="16">
        <v>14</v>
      </c>
      <c r="H35" s="16">
        <v>14</v>
      </c>
      <c r="I35" s="16">
        <v>21</v>
      </c>
      <c r="J35" s="16">
        <v>0</v>
      </c>
      <c r="K35" s="16">
        <v>0</v>
      </c>
      <c r="L35" s="16">
        <v>756</v>
      </c>
      <c r="M35" s="768" t="s">
        <v>451</v>
      </c>
      <c r="N35" s="769"/>
    </row>
    <row r="36" spans="1:14" s="263" customFormat="1" ht="15.75">
      <c r="A36" s="322" t="s">
        <v>615</v>
      </c>
      <c r="B36" s="321" t="s">
        <v>452</v>
      </c>
      <c r="C36" s="48">
        <f t="shared" si="0"/>
        <v>1224</v>
      </c>
      <c r="D36" s="14">
        <v>0</v>
      </c>
      <c r="E36" s="14">
        <v>0</v>
      </c>
      <c r="F36" s="14">
        <v>0</v>
      </c>
      <c r="G36" s="14">
        <v>0</v>
      </c>
      <c r="H36" s="14">
        <v>0</v>
      </c>
      <c r="I36" s="14">
        <v>72</v>
      </c>
      <c r="J36" s="14">
        <v>0</v>
      </c>
      <c r="K36" s="14">
        <v>0</v>
      </c>
      <c r="L36" s="14">
        <v>1152</v>
      </c>
      <c r="M36" s="778" t="s">
        <v>453</v>
      </c>
      <c r="N36" s="779"/>
    </row>
    <row r="37" spans="1:14" s="513" customFormat="1" ht="28.15" customHeight="1">
      <c r="A37" s="831" t="s">
        <v>473</v>
      </c>
      <c r="B37" s="757"/>
      <c r="C37" s="332">
        <f>SUM(D37:L37)</f>
        <v>216559</v>
      </c>
      <c r="D37" s="332">
        <v>7796</v>
      </c>
      <c r="E37" s="332">
        <v>0</v>
      </c>
      <c r="F37" s="332">
        <v>753</v>
      </c>
      <c r="G37" s="332">
        <v>334</v>
      </c>
      <c r="H37" s="332">
        <v>522</v>
      </c>
      <c r="I37" s="332">
        <v>550</v>
      </c>
      <c r="J37" s="332">
        <v>59</v>
      </c>
      <c r="K37" s="332">
        <v>49</v>
      </c>
      <c r="L37" s="332">
        <v>206496</v>
      </c>
      <c r="M37" s="841" t="s">
        <v>474</v>
      </c>
      <c r="N37" s="830"/>
    </row>
    <row r="38" spans="1:14">
      <c r="A38" s="269"/>
      <c r="B38" s="244"/>
    </row>
    <row r="39" spans="1:14">
      <c r="A39" s="269"/>
      <c r="B39" s="244"/>
    </row>
    <row r="40" spans="1:14">
      <c r="A40" s="269"/>
      <c r="B40" s="244"/>
    </row>
    <row r="41" spans="1:14">
      <c r="A41" s="269"/>
      <c r="B41" s="244"/>
    </row>
    <row r="43" spans="1:14">
      <c r="A43" s="269"/>
      <c r="B43" s="244"/>
    </row>
    <row r="44" spans="1:14">
      <c r="A44" s="269"/>
      <c r="B44" s="244"/>
    </row>
    <row r="45" spans="1:14">
      <c r="A45" s="269"/>
      <c r="B45" s="244"/>
    </row>
    <row r="46" spans="1:14">
      <c r="A46" s="269"/>
      <c r="B46" s="244"/>
    </row>
    <row r="47" spans="1:14">
      <c r="A47" s="269"/>
      <c r="B47" s="244"/>
    </row>
    <row r="48" spans="1:14">
      <c r="A48" s="269"/>
      <c r="B48" s="244"/>
    </row>
    <row r="49" spans="1:2">
      <c r="A49" s="269"/>
      <c r="B49" s="244"/>
    </row>
    <row r="50" spans="1:2">
      <c r="A50" s="269"/>
      <c r="B50" s="244"/>
    </row>
    <row r="51" spans="1:2">
      <c r="A51" s="269"/>
      <c r="B51" s="244"/>
    </row>
    <row r="52" spans="1:2">
      <c r="A52" s="269"/>
      <c r="B52" s="244"/>
    </row>
    <row r="53" spans="1:2">
      <c r="A53" s="269"/>
      <c r="B53" s="244"/>
    </row>
    <row r="54" spans="1:2">
      <c r="A54" s="269"/>
      <c r="B54" s="244"/>
    </row>
    <row r="55" spans="1:2">
      <c r="A55" s="269"/>
      <c r="B55" s="244"/>
    </row>
    <row r="56" spans="1:2">
      <c r="A56" s="269"/>
      <c r="B56" s="244"/>
    </row>
    <row r="57" spans="1:2">
      <c r="A57" s="269"/>
      <c r="B57" s="244"/>
    </row>
    <row r="58" spans="1:2">
      <c r="A58" s="269"/>
      <c r="B58" s="244"/>
    </row>
    <row r="59" spans="1:2">
      <c r="A59" s="269"/>
      <c r="B59" s="244"/>
    </row>
    <row r="60" spans="1:2">
      <c r="A60" s="269"/>
      <c r="B60" s="244"/>
    </row>
    <row r="61" spans="1:2">
      <c r="A61" s="269"/>
      <c r="B61" s="244"/>
    </row>
    <row r="62" spans="1:2">
      <c r="A62" s="269"/>
      <c r="B62" s="244"/>
    </row>
    <row r="64" spans="1:2">
      <c r="A64" s="269"/>
      <c r="B64" s="244"/>
    </row>
  </sheetData>
  <mergeCells count="38">
    <mergeCell ref="A37:B37"/>
    <mergeCell ref="M31:N31"/>
    <mergeCell ref="M24:N24"/>
    <mergeCell ref="M25:N25"/>
    <mergeCell ref="M26:N26"/>
    <mergeCell ref="M30:N30"/>
    <mergeCell ref="M32:N32"/>
    <mergeCell ref="M33:N33"/>
    <mergeCell ref="M34:N34"/>
    <mergeCell ref="M35:N35"/>
    <mergeCell ref="M36:N36"/>
    <mergeCell ref="M29:N29"/>
    <mergeCell ref="M37:N37"/>
    <mergeCell ref="M27:N27"/>
    <mergeCell ref="M28:N28"/>
    <mergeCell ref="M12:N12"/>
    <mergeCell ref="A2:N2"/>
    <mergeCell ref="A3:N3"/>
    <mergeCell ref="A4:N4"/>
    <mergeCell ref="A5:N5"/>
    <mergeCell ref="A6:B6"/>
    <mergeCell ref="C6:L6"/>
    <mergeCell ref="M7:N7"/>
    <mergeCell ref="M8:N8"/>
    <mergeCell ref="M9:N9"/>
    <mergeCell ref="M10:N10"/>
    <mergeCell ref="M11:N11"/>
    <mergeCell ref="M13:N13"/>
    <mergeCell ref="M14:N14"/>
    <mergeCell ref="M15:N15"/>
    <mergeCell ref="M16:N16"/>
    <mergeCell ref="M17:N17"/>
    <mergeCell ref="M23:N23"/>
    <mergeCell ref="M18:N18"/>
    <mergeCell ref="M19:N19"/>
    <mergeCell ref="M20:N20"/>
    <mergeCell ref="M21:N21"/>
    <mergeCell ref="M22:N22"/>
  </mergeCells>
  <printOptions horizontalCentered="1" verticalCentered="1"/>
  <pageMargins left="0" right="0" top="0" bottom="0" header="0.51181102362204722" footer="0.51181102362204722"/>
  <pageSetup paperSize="9" scale="7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4506668294322"/>
  </sheetPr>
  <dimension ref="A1:O63"/>
  <sheetViews>
    <sheetView view="pageBreakPreview" zoomScale="60" zoomScaleNormal="100" workbookViewId="0">
      <selection activeCell="O4" sqref="O4"/>
    </sheetView>
  </sheetViews>
  <sheetFormatPr defaultColWidth="8.88671875" defaultRowHeight="20.25" customHeight="1"/>
  <cols>
    <col min="1" max="1" width="5.77734375" style="251" customWidth="1"/>
    <col min="2" max="2" width="40.6640625" style="252" customWidth="1"/>
    <col min="3" max="3" width="7.77734375" style="263" customWidth="1"/>
    <col min="4" max="4" width="7.77734375" style="244" customWidth="1"/>
    <col min="5" max="6" width="7.77734375" style="263" customWidth="1"/>
    <col min="7" max="8" width="6.77734375" style="244" customWidth="1"/>
    <col min="9" max="9" width="7.77734375" style="263" customWidth="1"/>
    <col min="10" max="10" width="7.21875" style="244" customWidth="1"/>
    <col min="11" max="11" width="7.109375" style="244" customWidth="1"/>
    <col min="12" max="12" width="40.6640625" style="244" customWidth="1"/>
    <col min="13" max="13" width="5.77734375" style="244" customWidth="1"/>
    <col min="14" max="16384" width="8.88671875" style="244"/>
  </cols>
  <sheetData>
    <row r="1" spans="1:15" s="243" customFormat="1" ht="57.75" customHeight="1">
      <c r="A1" s="270"/>
      <c r="B1" s="270"/>
      <c r="C1" s="270"/>
      <c r="D1" s="270"/>
      <c r="E1" s="270"/>
      <c r="F1" s="270"/>
      <c r="G1" s="270"/>
      <c r="H1" s="270"/>
      <c r="I1" s="270"/>
      <c r="J1" s="270"/>
      <c r="K1" s="270"/>
      <c r="L1" s="270"/>
      <c r="M1" s="270"/>
      <c r="N1" s="270"/>
      <c r="O1" s="270"/>
    </row>
    <row r="2" spans="1:15" ht="20.25" customHeight="1">
      <c r="A2" s="827" t="s">
        <v>519</v>
      </c>
      <c r="B2" s="827"/>
      <c r="C2" s="827"/>
      <c r="D2" s="827"/>
      <c r="E2" s="827"/>
      <c r="F2" s="827"/>
      <c r="G2" s="827"/>
      <c r="H2" s="827"/>
      <c r="I2" s="827"/>
      <c r="J2" s="827"/>
      <c r="K2" s="827"/>
      <c r="L2" s="827"/>
      <c r="M2" s="827"/>
    </row>
    <row r="3" spans="1:15" ht="20.25" customHeight="1">
      <c r="A3" s="854" t="s">
        <v>477</v>
      </c>
      <c r="B3" s="827"/>
      <c r="C3" s="827"/>
      <c r="D3" s="827"/>
      <c r="E3" s="827"/>
      <c r="F3" s="827"/>
      <c r="G3" s="827"/>
      <c r="H3" s="827"/>
      <c r="I3" s="827"/>
      <c r="J3" s="827"/>
      <c r="K3" s="827"/>
      <c r="L3" s="827"/>
      <c r="M3" s="827"/>
    </row>
    <row r="4" spans="1:15" ht="20.25" customHeight="1">
      <c r="A4" s="828" t="s">
        <v>520</v>
      </c>
      <c r="B4" s="828"/>
      <c r="C4" s="828"/>
      <c r="D4" s="828"/>
      <c r="E4" s="828"/>
      <c r="F4" s="828"/>
      <c r="G4" s="828"/>
      <c r="H4" s="828"/>
      <c r="I4" s="828"/>
      <c r="J4" s="828"/>
      <c r="K4" s="828"/>
      <c r="L4" s="828"/>
      <c r="M4" s="828"/>
    </row>
    <row r="5" spans="1:15" ht="20.25" customHeight="1">
      <c r="A5" s="828" t="s">
        <v>479</v>
      </c>
      <c r="B5" s="828"/>
      <c r="C5" s="828"/>
      <c r="D5" s="828"/>
      <c r="E5" s="828"/>
      <c r="F5" s="828"/>
      <c r="G5" s="828"/>
      <c r="H5" s="828"/>
      <c r="I5" s="828"/>
      <c r="J5" s="828"/>
      <c r="K5" s="828"/>
      <c r="L5" s="828"/>
      <c r="M5" s="828"/>
    </row>
    <row r="6" spans="1:15" ht="20.25" customHeight="1">
      <c r="A6" s="840" t="s">
        <v>521</v>
      </c>
      <c r="B6" s="840"/>
      <c r="C6" s="825">
        <v>2021</v>
      </c>
      <c r="D6" s="825"/>
      <c r="E6" s="825"/>
      <c r="F6" s="825"/>
      <c r="G6" s="825"/>
      <c r="H6" s="825"/>
      <c r="I6" s="825"/>
      <c r="J6" s="825"/>
      <c r="K6" s="825"/>
      <c r="L6" s="271"/>
      <c r="M6" s="257" t="s">
        <v>522</v>
      </c>
    </row>
    <row r="7" spans="1:15" ht="22.5" customHeight="1">
      <c r="A7" s="793" t="s">
        <v>692</v>
      </c>
      <c r="B7" s="843" t="s">
        <v>277</v>
      </c>
      <c r="C7" s="846" t="s">
        <v>713</v>
      </c>
      <c r="D7" s="846" t="s">
        <v>714</v>
      </c>
      <c r="E7" s="846" t="s">
        <v>715</v>
      </c>
      <c r="F7" s="849" t="s">
        <v>523</v>
      </c>
      <c r="G7" s="849"/>
      <c r="H7" s="849"/>
      <c r="I7" s="849" t="s">
        <v>524</v>
      </c>
      <c r="J7" s="849"/>
      <c r="K7" s="849"/>
      <c r="L7" s="820" t="s">
        <v>484</v>
      </c>
      <c r="M7" s="850"/>
    </row>
    <row r="8" spans="1:15" ht="17.25" customHeight="1">
      <c r="A8" s="794"/>
      <c r="B8" s="844"/>
      <c r="C8" s="847"/>
      <c r="D8" s="847"/>
      <c r="E8" s="847"/>
      <c r="F8" s="853" t="s">
        <v>525</v>
      </c>
      <c r="G8" s="853"/>
      <c r="H8" s="853"/>
      <c r="I8" s="853" t="s">
        <v>526</v>
      </c>
      <c r="J8" s="853"/>
      <c r="K8" s="853"/>
      <c r="L8" s="851"/>
      <c r="M8" s="851"/>
    </row>
    <row r="9" spans="1:15" ht="27" customHeight="1">
      <c r="A9" s="794"/>
      <c r="B9" s="844"/>
      <c r="C9" s="847"/>
      <c r="D9" s="847"/>
      <c r="E9" s="847"/>
      <c r="F9" s="272" t="s">
        <v>474</v>
      </c>
      <c r="G9" s="272" t="s">
        <v>527</v>
      </c>
      <c r="H9" s="272" t="s">
        <v>528</v>
      </c>
      <c r="I9" s="272" t="s">
        <v>474</v>
      </c>
      <c r="J9" s="272" t="s">
        <v>529</v>
      </c>
      <c r="K9" s="272" t="s">
        <v>530</v>
      </c>
      <c r="L9" s="851"/>
      <c r="M9" s="851"/>
    </row>
    <row r="10" spans="1:15" ht="20.25" customHeight="1">
      <c r="A10" s="795"/>
      <c r="B10" s="845"/>
      <c r="C10" s="848"/>
      <c r="D10" s="848"/>
      <c r="E10" s="848"/>
      <c r="F10" s="273" t="s">
        <v>473</v>
      </c>
      <c r="G10" s="274" t="s">
        <v>531</v>
      </c>
      <c r="H10" s="274" t="s">
        <v>532</v>
      </c>
      <c r="I10" s="273" t="s">
        <v>473</v>
      </c>
      <c r="J10" s="274" t="s">
        <v>533</v>
      </c>
      <c r="K10" s="274" t="s">
        <v>534</v>
      </c>
      <c r="L10" s="852"/>
      <c r="M10" s="852"/>
    </row>
    <row r="11" spans="1:15" s="248" customFormat="1" ht="15">
      <c r="A11" s="325" t="s">
        <v>287</v>
      </c>
      <c r="B11" s="324" t="s">
        <v>288</v>
      </c>
      <c r="C11" s="48">
        <f>E11-D11</f>
        <v>55660</v>
      </c>
      <c r="D11" s="14">
        <v>498</v>
      </c>
      <c r="E11" s="48">
        <f>I11-F11</f>
        <v>56158</v>
      </c>
      <c r="F11" s="48">
        <f>H11+G11</f>
        <v>2464</v>
      </c>
      <c r="G11" s="14">
        <v>2217</v>
      </c>
      <c r="H11" s="14">
        <v>247</v>
      </c>
      <c r="I11" s="48">
        <f>K11+J11</f>
        <v>58622</v>
      </c>
      <c r="J11" s="14">
        <v>58341</v>
      </c>
      <c r="K11" s="14">
        <v>281</v>
      </c>
      <c r="L11" s="791" t="s">
        <v>290</v>
      </c>
      <c r="M11" s="792"/>
    </row>
    <row r="12" spans="1:15" s="248" customFormat="1" ht="15">
      <c r="A12" s="79" t="s">
        <v>294</v>
      </c>
      <c r="B12" s="9" t="s">
        <v>295</v>
      </c>
      <c r="C12" s="49">
        <f t="shared" ref="C12:C40" si="0">E12-D12</f>
        <v>134</v>
      </c>
      <c r="D12" s="16">
        <v>10</v>
      </c>
      <c r="E12" s="49">
        <f t="shared" ref="E12:E40" si="1">I12-F12</f>
        <v>144</v>
      </c>
      <c r="F12" s="49">
        <f t="shared" ref="F12:F40" si="2">H12+G12</f>
        <v>137</v>
      </c>
      <c r="G12" s="16">
        <v>133</v>
      </c>
      <c r="H12" s="16">
        <v>4</v>
      </c>
      <c r="I12" s="49">
        <f t="shared" ref="I12:I40" si="3">K12+J12</f>
        <v>281</v>
      </c>
      <c r="J12" s="16">
        <v>0</v>
      </c>
      <c r="K12" s="16">
        <v>281</v>
      </c>
      <c r="L12" s="762" t="s">
        <v>296</v>
      </c>
      <c r="M12" s="763"/>
    </row>
    <row r="13" spans="1:15" s="248" customFormat="1" ht="15">
      <c r="A13" s="322" t="s">
        <v>297</v>
      </c>
      <c r="B13" s="321" t="s">
        <v>298</v>
      </c>
      <c r="C13" s="48">
        <f t="shared" si="0"/>
        <v>134</v>
      </c>
      <c r="D13" s="14">
        <v>10</v>
      </c>
      <c r="E13" s="48">
        <f t="shared" si="1"/>
        <v>144</v>
      </c>
      <c r="F13" s="48">
        <f t="shared" si="2"/>
        <v>137</v>
      </c>
      <c r="G13" s="14">
        <v>133</v>
      </c>
      <c r="H13" s="14">
        <v>4</v>
      </c>
      <c r="I13" s="48">
        <f t="shared" si="3"/>
        <v>281</v>
      </c>
      <c r="J13" s="14">
        <v>0</v>
      </c>
      <c r="K13" s="14">
        <v>281</v>
      </c>
      <c r="L13" s="778" t="s">
        <v>299</v>
      </c>
      <c r="M13" s="779"/>
    </row>
    <row r="14" spans="1:15" s="248" customFormat="1" ht="15">
      <c r="A14" s="79" t="s">
        <v>300</v>
      </c>
      <c r="B14" s="9" t="s">
        <v>301</v>
      </c>
      <c r="C14" s="49">
        <f t="shared" si="0"/>
        <v>55526</v>
      </c>
      <c r="D14" s="16">
        <v>488</v>
      </c>
      <c r="E14" s="49">
        <f t="shared" si="1"/>
        <v>56014</v>
      </c>
      <c r="F14" s="49">
        <f t="shared" si="2"/>
        <v>2327</v>
      </c>
      <c r="G14" s="16">
        <v>2084</v>
      </c>
      <c r="H14" s="16">
        <v>243</v>
      </c>
      <c r="I14" s="49">
        <f t="shared" si="3"/>
        <v>58341</v>
      </c>
      <c r="J14" s="16">
        <v>58341</v>
      </c>
      <c r="K14" s="16">
        <v>0</v>
      </c>
      <c r="L14" s="762" t="s">
        <v>302</v>
      </c>
      <c r="M14" s="763"/>
    </row>
    <row r="15" spans="1:15" s="248" customFormat="1" ht="15">
      <c r="A15" s="322" t="s">
        <v>303</v>
      </c>
      <c r="B15" s="321" t="s">
        <v>304</v>
      </c>
      <c r="C15" s="48">
        <f t="shared" si="0"/>
        <v>55526</v>
      </c>
      <c r="D15" s="14">
        <v>488</v>
      </c>
      <c r="E15" s="48">
        <f t="shared" si="1"/>
        <v>56014</v>
      </c>
      <c r="F15" s="48">
        <f t="shared" si="2"/>
        <v>2327</v>
      </c>
      <c r="G15" s="14">
        <v>2084</v>
      </c>
      <c r="H15" s="14">
        <v>243</v>
      </c>
      <c r="I15" s="48">
        <f t="shared" si="3"/>
        <v>58341</v>
      </c>
      <c r="J15" s="14">
        <v>58341</v>
      </c>
      <c r="K15" s="14">
        <v>0</v>
      </c>
      <c r="L15" s="778" t="s">
        <v>305</v>
      </c>
      <c r="M15" s="779"/>
    </row>
    <row r="16" spans="1:15" s="248" customFormat="1" ht="15">
      <c r="A16" s="328" t="s">
        <v>306</v>
      </c>
      <c r="B16" s="329" t="s">
        <v>307</v>
      </c>
      <c r="C16" s="49">
        <f t="shared" si="0"/>
        <v>577220</v>
      </c>
      <c r="D16" s="16">
        <v>6903</v>
      </c>
      <c r="E16" s="49">
        <f t="shared" si="1"/>
        <v>584123</v>
      </c>
      <c r="F16" s="49">
        <f t="shared" si="2"/>
        <v>403797</v>
      </c>
      <c r="G16" s="16">
        <v>214344</v>
      </c>
      <c r="H16" s="16">
        <v>189453</v>
      </c>
      <c r="I16" s="49">
        <f t="shared" si="3"/>
        <v>987920</v>
      </c>
      <c r="J16" s="16">
        <v>97583</v>
      </c>
      <c r="K16" s="16">
        <v>890337</v>
      </c>
      <c r="L16" s="815" t="s">
        <v>308</v>
      </c>
      <c r="M16" s="816"/>
    </row>
    <row r="17" spans="1:13" s="264" customFormat="1" ht="15.75">
      <c r="A17" s="26" t="s">
        <v>32</v>
      </c>
      <c r="B17" s="27" t="s">
        <v>309</v>
      </c>
      <c r="C17" s="48">
        <f t="shared" si="0"/>
        <v>29065</v>
      </c>
      <c r="D17" s="14">
        <v>2419</v>
      </c>
      <c r="E17" s="48">
        <f>I17-F17</f>
        <v>31484</v>
      </c>
      <c r="F17" s="48">
        <f t="shared" si="2"/>
        <v>49169</v>
      </c>
      <c r="G17" s="14">
        <v>19026</v>
      </c>
      <c r="H17" s="14">
        <v>30143</v>
      </c>
      <c r="I17" s="48">
        <f t="shared" si="3"/>
        <v>80653</v>
      </c>
      <c r="J17" s="14">
        <v>0</v>
      </c>
      <c r="K17" s="14">
        <v>80653</v>
      </c>
      <c r="L17" s="811" t="s">
        <v>310</v>
      </c>
      <c r="M17" s="812"/>
    </row>
    <row r="18" spans="1:13" s="248" customFormat="1" ht="15">
      <c r="A18" s="12" t="s">
        <v>535</v>
      </c>
      <c r="B18" s="13" t="s">
        <v>319</v>
      </c>
      <c r="C18" s="49">
        <f t="shared" si="0"/>
        <v>25091</v>
      </c>
      <c r="D18" s="16">
        <v>236</v>
      </c>
      <c r="E18" s="49">
        <f t="shared" si="1"/>
        <v>25327</v>
      </c>
      <c r="F18" s="49">
        <f t="shared" si="2"/>
        <v>26757</v>
      </c>
      <c r="G18" s="16">
        <v>10137</v>
      </c>
      <c r="H18" s="16">
        <v>16620</v>
      </c>
      <c r="I18" s="49">
        <f t="shared" si="3"/>
        <v>52084</v>
      </c>
      <c r="J18" s="16">
        <v>0</v>
      </c>
      <c r="K18" s="16">
        <v>52084</v>
      </c>
      <c r="L18" s="768" t="s">
        <v>320</v>
      </c>
      <c r="M18" s="769"/>
    </row>
    <row r="19" spans="1:13" s="248" customFormat="1" ht="15">
      <c r="A19" s="322" t="s">
        <v>567</v>
      </c>
      <c r="B19" s="321" t="s">
        <v>321</v>
      </c>
      <c r="C19" s="48">
        <f t="shared" si="0"/>
        <v>474</v>
      </c>
      <c r="D19" s="14">
        <v>0</v>
      </c>
      <c r="E19" s="48">
        <f t="shared" si="1"/>
        <v>474</v>
      </c>
      <c r="F19" s="48">
        <f t="shared" si="2"/>
        <v>1897</v>
      </c>
      <c r="G19" s="14">
        <v>593</v>
      </c>
      <c r="H19" s="14">
        <v>1304</v>
      </c>
      <c r="I19" s="48">
        <f t="shared" si="3"/>
        <v>2371</v>
      </c>
      <c r="J19" s="14">
        <v>0</v>
      </c>
      <c r="K19" s="14">
        <v>2371</v>
      </c>
      <c r="L19" s="778" t="s">
        <v>323</v>
      </c>
      <c r="M19" s="779"/>
    </row>
    <row r="20" spans="1:13" s="248" customFormat="1" ht="15">
      <c r="A20" s="12" t="s">
        <v>568</v>
      </c>
      <c r="B20" s="13" t="s">
        <v>324</v>
      </c>
      <c r="C20" s="49">
        <f t="shared" si="0"/>
        <v>3466</v>
      </c>
      <c r="D20" s="16">
        <v>2182</v>
      </c>
      <c r="E20" s="49">
        <f t="shared" si="1"/>
        <v>5648</v>
      </c>
      <c r="F20" s="49">
        <f t="shared" si="2"/>
        <v>20468</v>
      </c>
      <c r="G20" s="16">
        <v>8256</v>
      </c>
      <c r="H20" s="16">
        <v>12212</v>
      </c>
      <c r="I20" s="49">
        <f t="shared" si="3"/>
        <v>26116</v>
      </c>
      <c r="J20" s="16">
        <v>0</v>
      </c>
      <c r="K20" s="16">
        <v>26116</v>
      </c>
      <c r="L20" s="768" t="s">
        <v>326</v>
      </c>
      <c r="M20" s="769"/>
    </row>
    <row r="21" spans="1:13" s="248" customFormat="1" ht="15">
      <c r="A21" s="26" t="s">
        <v>38</v>
      </c>
      <c r="B21" s="27" t="s">
        <v>342</v>
      </c>
      <c r="C21" s="48">
        <f t="shared" si="0"/>
        <v>324990</v>
      </c>
      <c r="D21" s="14">
        <v>1251</v>
      </c>
      <c r="E21" s="48">
        <f t="shared" si="1"/>
        <v>326241</v>
      </c>
      <c r="F21" s="48">
        <f t="shared" si="2"/>
        <v>252540</v>
      </c>
      <c r="G21" s="14">
        <v>138826</v>
      </c>
      <c r="H21" s="14">
        <v>113714</v>
      </c>
      <c r="I21" s="48">
        <f t="shared" si="3"/>
        <v>578781</v>
      </c>
      <c r="J21" s="14">
        <v>71471</v>
      </c>
      <c r="K21" s="14">
        <v>507310</v>
      </c>
      <c r="L21" s="811" t="s">
        <v>343</v>
      </c>
      <c r="M21" s="812"/>
    </row>
    <row r="22" spans="1:13" s="248" customFormat="1" ht="15">
      <c r="A22" s="12" t="s">
        <v>575</v>
      </c>
      <c r="B22" s="13" t="s">
        <v>346</v>
      </c>
      <c r="C22" s="49">
        <f t="shared" si="0"/>
        <v>324990</v>
      </c>
      <c r="D22" s="16">
        <v>1251</v>
      </c>
      <c r="E22" s="49">
        <f t="shared" si="1"/>
        <v>326241</v>
      </c>
      <c r="F22" s="49">
        <f t="shared" si="2"/>
        <v>252540</v>
      </c>
      <c r="G22" s="16">
        <v>138826</v>
      </c>
      <c r="H22" s="16">
        <v>113714</v>
      </c>
      <c r="I22" s="49">
        <f t="shared" si="3"/>
        <v>578781</v>
      </c>
      <c r="J22" s="16">
        <v>71471</v>
      </c>
      <c r="K22" s="16">
        <v>507310</v>
      </c>
      <c r="L22" s="768" t="s">
        <v>576</v>
      </c>
      <c r="M22" s="769"/>
    </row>
    <row r="23" spans="1:13" s="248" customFormat="1" ht="33.75">
      <c r="A23" s="26" t="s">
        <v>40</v>
      </c>
      <c r="B23" s="27" t="s">
        <v>352</v>
      </c>
      <c r="C23" s="48">
        <f t="shared" si="0"/>
        <v>19390</v>
      </c>
      <c r="D23" s="14">
        <v>395</v>
      </c>
      <c r="E23" s="48">
        <f t="shared" si="1"/>
        <v>19785</v>
      </c>
      <c r="F23" s="48">
        <f t="shared" si="2"/>
        <v>14405</v>
      </c>
      <c r="G23" s="14">
        <v>10784</v>
      </c>
      <c r="H23" s="14">
        <v>3621</v>
      </c>
      <c r="I23" s="48">
        <f t="shared" si="3"/>
        <v>34190</v>
      </c>
      <c r="J23" s="14">
        <v>0</v>
      </c>
      <c r="K23" s="14">
        <v>34190</v>
      </c>
      <c r="L23" s="811" t="s">
        <v>353</v>
      </c>
      <c r="M23" s="812"/>
    </row>
    <row r="24" spans="1:13" s="248" customFormat="1" ht="15">
      <c r="A24" s="12" t="s">
        <v>579</v>
      </c>
      <c r="B24" s="13" t="s">
        <v>354</v>
      </c>
      <c r="C24" s="49">
        <f t="shared" si="0"/>
        <v>19390</v>
      </c>
      <c r="D24" s="16">
        <v>395</v>
      </c>
      <c r="E24" s="49">
        <f t="shared" si="1"/>
        <v>19785</v>
      </c>
      <c r="F24" s="49">
        <f t="shared" si="2"/>
        <v>14405</v>
      </c>
      <c r="G24" s="16">
        <v>10784</v>
      </c>
      <c r="H24" s="16">
        <v>3621</v>
      </c>
      <c r="I24" s="49">
        <f t="shared" si="3"/>
        <v>34190</v>
      </c>
      <c r="J24" s="16">
        <v>0</v>
      </c>
      <c r="K24" s="16">
        <v>34190</v>
      </c>
      <c r="L24" s="768" t="s">
        <v>355</v>
      </c>
      <c r="M24" s="769"/>
    </row>
    <row r="25" spans="1:13" s="248" customFormat="1" ht="15">
      <c r="A25" s="26" t="s">
        <v>42</v>
      </c>
      <c r="B25" s="27" t="s">
        <v>362</v>
      </c>
      <c r="C25" s="48">
        <f t="shared" si="0"/>
        <v>8096</v>
      </c>
      <c r="D25" s="14">
        <v>985</v>
      </c>
      <c r="E25" s="48">
        <f t="shared" si="1"/>
        <v>9081</v>
      </c>
      <c r="F25" s="48">
        <f t="shared" si="2"/>
        <v>15243</v>
      </c>
      <c r="G25" s="14">
        <v>6703</v>
      </c>
      <c r="H25" s="14">
        <v>8540</v>
      </c>
      <c r="I25" s="48">
        <f t="shared" si="3"/>
        <v>24324</v>
      </c>
      <c r="J25" s="14">
        <v>0</v>
      </c>
      <c r="K25" s="14">
        <v>24324</v>
      </c>
      <c r="L25" s="811" t="s">
        <v>365</v>
      </c>
      <c r="M25" s="812"/>
    </row>
    <row r="26" spans="1:13" s="248" customFormat="1" ht="15">
      <c r="A26" s="12" t="s">
        <v>582</v>
      </c>
      <c r="B26" s="13" t="s">
        <v>366</v>
      </c>
      <c r="C26" s="49">
        <f t="shared" si="0"/>
        <v>8096</v>
      </c>
      <c r="D26" s="16">
        <v>985</v>
      </c>
      <c r="E26" s="49">
        <f t="shared" si="1"/>
        <v>9081</v>
      </c>
      <c r="F26" s="49">
        <f t="shared" si="2"/>
        <v>15243</v>
      </c>
      <c r="G26" s="16">
        <v>6703</v>
      </c>
      <c r="H26" s="16">
        <v>8540</v>
      </c>
      <c r="I26" s="49">
        <f t="shared" si="3"/>
        <v>24324</v>
      </c>
      <c r="J26" s="16">
        <v>0</v>
      </c>
      <c r="K26" s="16">
        <v>24324</v>
      </c>
      <c r="L26" s="768" t="s">
        <v>368</v>
      </c>
      <c r="M26" s="769"/>
    </row>
    <row r="27" spans="1:13" s="248" customFormat="1" ht="15">
      <c r="A27" s="26" t="s">
        <v>412</v>
      </c>
      <c r="B27" s="27" t="s">
        <v>386</v>
      </c>
      <c r="C27" s="48">
        <f t="shared" si="0"/>
        <v>2256</v>
      </c>
      <c r="D27" s="14">
        <v>42</v>
      </c>
      <c r="E27" s="48">
        <f t="shared" si="1"/>
        <v>2298</v>
      </c>
      <c r="F27" s="48">
        <f t="shared" si="2"/>
        <v>1302</v>
      </c>
      <c r="G27" s="14">
        <v>1158</v>
      </c>
      <c r="H27" s="14">
        <v>144</v>
      </c>
      <c r="I27" s="48">
        <f t="shared" si="3"/>
        <v>3600</v>
      </c>
      <c r="J27" s="14">
        <v>0</v>
      </c>
      <c r="K27" s="14">
        <v>3600</v>
      </c>
      <c r="L27" s="811" t="s">
        <v>387</v>
      </c>
      <c r="M27" s="812"/>
    </row>
    <row r="28" spans="1:13" s="264" customFormat="1" ht="15.75">
      <c r="A28" s="12" t="s">
        <v>589</v>
      </c>
      <c r="B28" s="13" t="s">
        <v>388</v>
      </c>
      <c r="C28" s="49">
        <f t="shared" si="0"/>
        <v>2256</v>
      </c>
      <c r="D28" s="16">
        <v>42</v>
      </c>
      <c r="E28" s="49">
        <f t="shared" si="1"/>
        <v>2298</v>
      </c>
      <c r="F28" s="49">
        <f t="shared" si="2"/>
        <v>1302</v>
      </c>
      <c r="G28" s="16">
        <v>1158</v>
      </c>
      <c r="H28" s="16">
        <v>144</v>
      </c>
      <c r="I28" s="49">
        <f t="shared" si="3"/>
        <v>3600</v>
      </c>
      <c r="J28" s="16">
        <v>0</v>
      </c>
      <c r="K28" s="16">
        <v>3600</v>
      </c>
      <c r="L28" s="768" t="s">
        <v>390</v>
      </c>
      <c r="M28" s="769"/>
    </row>
    <row r="29" spans="1:13" s="248" customFormat="1" ht="22.5">
      <c r="A29" s="26" t="s">
        <v>322</v>
      </c>
      <c r="B29" s="27" t="s">
        <v>401</v>
      </c>
      <c r="C29" s="48">
        <f t="shared" si="0"/>
        <v>142890</v>
      </c>
      <c r="D29" s="14">
        <v>0</v>
      </c>
      <c r="E29" s="48">
        <f t="shared" si="1"/>
        <v>142890</v>
      </c>
      <c r="F29" s="48">
        <f t="shared" si="2"/>
        <v>44826</v>
      </c>
      <c r="G29" s="14">
        <v>15232</v>
      </c>
      <c r="H29" s="14">
        <v>29594</v>
      </c>
      <c r="I29" s="48">
        <f t="shared" si="3"/>
        <v>187716</v>
      </c>
      <c r="J29" s="14">
        <v>26112</v>
      </c>
      <c r="K29" s="14">
        <v>161604</v>
      </c>
      <c r="L29" s="811" t="s">
        <v>402</v>
      </c>
      <c r="M29" s="812"/>
    </row>
    <row r="30" spans="1:13" s="248" customFormat="1" ht="15">
      <c r="A30" s="12" t="s">
        <v>594</v>
      </c>
      <c r="B30" s="13" t="s">
        <v>403</v>
      </c>
      <c r="C30" s="49">
        <f t="shared" si="0"/>
        <v>142890</v>
      </c>
      <c r="D30" s="16">
        <v>0</v>
      </c>
      <c r="E30" s="49">
        <f t="shared" si="1"/>
        <v>142890</v>
      </c>
      <c r="F30" s="49">
        <f t="shared" si="2"/>
        <v>44826</v>
      </c>
      <c r="G30" s="16">
        <v>15232</v>
      </c>
      <c r="H30" s="16">
        <v>29594</v>
      </c>
      <c r="I30" s="49">
        <f t="shared" si="3"/>
        <v>187716</v>
      </c>
      <c r="J30" s="16">
        <v>26112</v>
      </c>
      <c r="K30" s="16">
        <v>161604</v>
      </c>
      <c r="L30" s="768" t="s">
        <v>404</v>
      </c>
      <c r="M30" s="769"/>
    </row>
    <row r="31" spans="1:13" s="248" customFormat="1" ht="15">
      <c r="A31" s="26" t="s">
        <v>289</v>
      </c>
      <c r="B31" s="27" t="s">
        <v>411</v>
      </c>
      <c r="C31" s="48">
        <f t="shared" si="0"/>
        <v>1267</v>
      </c>
      <c r="D31" s="14">
        <v>4</v>
      </c>
      <c r="E31" s="48">
        <f t="shared" si="1"/>
        <v>1271</v>
      </c>
      <c r="F31" s="48">
        <f t="shared" si="2"/>
        <v>564</v>
      </c>
      <c r="G31" s="14">
        <v>255</v>
      </c>
      <c r="H31" s="14">
        <v>309</v>
      </c>
      <c r="I31" s="48">
        <f t="shared" si="3"/>
        <v>1835</v>
      </c>
      <c r="J31" s="14">
        <v>0</v>
      </c>
      <c r="K31" s="14">
        <v>1835</v>
      </c>
      <c r="L31" s="811" t="s">
        <v>413</v>
      </c>
      <c r="M31" s="812"/>
    </row>
    <row r="32" spans="1:13" s="248" customFormat="1" ht="22.5">
      <c r="A32" s="12" t="s">
        <v>599</v>
      </c>
      <c r="B32" s="13" t="s">
        <v>600</v>
      </c>
      <c r="C32" s="49">
        <f t="shared" si="0"/>
        <v>1191</v>
      </c>
      <c r="D32" s="16">
        <v>0</v>
      </c>
      <c r="E32" s="49">
        <f t="shared" si="1"/>
        <v>1191</v>
      </c>
      <c r="F32" s="49">
        <f t="shared" si="2"/>
        <v>373</v>
      </c>
      <c r="G32" s="16">
        <v>180</v>
      </c>
      <c r="H32" s="16">
        <v>193</v>
      </c>
      <c r="I32" s="49">
        <f t="shared" si="3"/>
        <v>1564</v>
      </c>
      <c r="J32" s="16">
        <v>0</v>
      </c>
      <c r="K32" s="16">
        <v>1564</v>
      </c>
      <c r="L32" s="768" t="s">
        <v>414</v>
      </c>
      <c r="M32" s="769"/>
    </row>
    <row r="33" spans="1:13" s="248" customFormat="1" ht="15">
      <c r="A33" s="330" t="s">
        <v>604</v>
      </c>
      <c r="B33" s="321" t="s">
        <v>419</v>
      </c>
      <c r="C33" s="48">
        <f t="shared" si="0"/>
        <v>76</v>
      </c>
      <c r="D33" s="14">
        <v>4</v>
      </c>
      <c r="E33" s="48">
        <f t="shared" si="1"/>
        <v>80</v>
      </c>
      <c r="F33" s="48">
        <f t="shared" si="2"/>
        <v>191</v>
      </c>
      <c r="G33" s="14">
        <v>75</v>
      </c>
      <c r="H33" s="14">
        <v>116</v>
      </c>
      <c r="I33" s="48">
        <f t="shared" si="3"/>
        <v>271</v>
      </c>
      <c r="J33" s="14">
        <v>0</v>
      </c>
      <c r="K33" s="14">
        <v>271</v>
      </c>
      <c r="L33" s="778" t="s">
        <v>420</v>
      </c>
      <c r="M33" s="779"/>
    </row>
    <row r="34" spans="1:13" s="248" customFormat="1" ht="15">
      <c r="A34" s="24" t="s">
        <v>518</v>
      </c>
      <c r="B34" s="25" t="s">
        <v>436</v>
      </c>
      <c r="C34" s="49">
        <f t="shared" si="0"/>
        <v>45830</v>
      </c>
      <c r="D34" s="16">
        <v>1714</v>
      </c>
      <c r="E34" s="49">
        <f t="shared" si="1"/>
        <v>47544</v>
      </c>
      <c r="F34" s="49">
        <f t="shared" si="2"/>
        <v>21974</v>
      </c>
      <c r="G34" s="16">
        <v>20160</v>
      </c>
      <c r="H34" s="16">
        <v>1814</v>
      </c>
      <c r="I34" s="49">
        <f t="shared" si="3"/>
        <v>69518</v>
      </c>
      <c r="J34" s="16">
        <v>0</v>
      </c>
      <c r="K34" s="16">
        <v>69518</v>
      </c>
      <c r="L34" s="766" t="s">
        <v>437</v>
      </c>
      <c r="M34" s="767"/>
    </row>
    <row r="35" spans="1:13" s="248" customFormat="1" ht="15">
      <c r="A35" s="330" t="s">
        <v>611</v>
      </c>
      <c r="B35" s="321" t="s">
        <v>436</v>
      </c>
      <c r="C35" s="48">
        <f t="shared" si="0"/>
        <v>45830</v>
      </c>
      <c r="D35" s="14">
        <v>1714</v>
      </c>
      <c r="E35" s="48">
        <f t="shared" si="1"/>
        <v>47544</v>
      </c>
      <c r="F35" s="48">
        <f t="shared" si="2"/>
        <v>21974</v>
      </c>
      <c r="G35" s="14">
        <v>20160</v>
      </c>
      <c r="H35" s="14">
        <v>1814</v>
      </c>
      <c r="I35" s="48">
        <f t="shared" si="3"/>
        <v>69518</v>
      </c>
      <c r="J35" s="14">
        <v>0</v>
      </c>
      <c r="K35" s="14">
        <v>69518</v>
      </c>
      <c r="L35" s="778" t="s">
        <v>438</v>
      </c>
      <c r="M35" s="779"/>
    </row>
    <row r="36" spans="1:13" s="248" customFormat="1" ht="15">
      <c r="A36" s="24" t="s">
        <v>374</v>
      </c>
      <c r="B36" s="25" t="s">
        <v>445</v>
      </c>
      <c r="C36" s="49">
        <f t="shared" si="0"/>
        <v>3436</v>
      </c>
      <c r="D36" s="16">
        <v>93</v>
      </c>
      <c r="E36" s="49">
        <f t="shared" si="1"/>
        <v>3529</v>
      </c>
      <c r="F36" s="49">
        <f t="shared" si="2"/>
        <v>3774</v>
      </c>
      <c r="G36" s="16">
        <v>2200</v>
      </c>
      <c r="H36" s="16">
        <v>1574</v>
      </c>
      <c r="I36" s="49">
        <f t="shared" si="3"/>
        <v>7303</v>
      </c>
      <c r="J36" s="16">
        <v>0</v>
      </c>
      <c r="K36" s="16">
        <v>7303</v>
      </c>
      <c r="L36" s="766" t="s">
        <v>446</v>
      </c>
      <c r="M36" s="767"/>
    </row>
    <row r="37" spans="1:13" s="248" customFormat="1" ht="15">
      <c r="A37" s="330" t="s">
        <v>614</v>
      </c>
      <c r="B37" s="321" t="s">
        <v>447</v>
      </c>
      <c r="C37" s="48">
        <f t="shared" si="0"/>
        <v>272</v>
      </c>
      <c r="D37" s="14">
        <v>3</v>
      </c>
      <c r="E37" s="48">
        <f t="shared" si="1"/>
        <v>275</v>
      </c>
      <c r="F37" s="48">
        <f t="shared" si="2"/>
        <v>188</v>
      </c>
      <c r="G37" s="14">
        <v>157</v>
      </c>
      <c r="H37" s="14">
        <v>31</v>
      </c>
      <c r="I37" s="48">
        <f t="shared" si="3"/>
        <v>463</v>
      </c>
      <c r="J37" s="14">
        <v>0</v>
      </c>
      <c r="K37" s="14">
        <v>463</v>
      </c>
      <c r="L37" s="778" t="s">
        <v>449</v>
      </c>
      <c r="M37" s="779"/>
    </row>
    <row r="38" spans="1:13" s="248" customFormat="1" ht="15">
      <c r="A38" s="12" t="s">
        <v>728</v>
      </c>
      <c r="B38" s="13" t="s">
        <v>450</v>
      </c>
      <c r="C38" s="49">
        <f t="shared" si="0"/>
        <v>2618</v>
      </c>
      <c r="D38" s="16">
        <v>60</v>
      </c>
      <c r="E38" s="49">
        <f t="shared" si="1"/>
        <v>2678</v>
      </c>
      <c r="F38" s="49">
        <f t="shared" si="2"/>
        <v>1642</v>
      </c>
      <c r="G38" s="16">
        <v>819</v>
      </c>
      <c r="H38" s="16">
        <v>823</v>
      </c>
      <c r="I38" s="49">
        <f t="shared" si="3"/>
        <v>4320</v>
      </c>
      <c r="J38" s="16">
        <v>0</v>
      </c>
      <c r="K38" s="16">
        <v>4320</v>
      </c>
      <c r="L38" s="768" t="s">
        <v>451</v>
      </c>
      <c r="M38" s="769"/>
    </row>
    <row r="39" spans="1:13" s="248" customFormat="1" ht="15">
      <c r="A39" s="322" t="s">
        <v>615</v>
      </c>
      <c r="B39" s="321" t="s">
        <v>452</v>
      </c>
      <c r="C39" s="48">
        <f t="shared" si="0"/>
        <v>546</v>
      </c>
      <c r="D39" s="14">
        <v>30</v>
      </c>
      <c r="E39" s="48">
        <f t="shared" si="1"/>
        <v>576</v>
      </c>
      <c r="F39" s="48">
        <f t="shared" si="2"/>
        <v>1944</v>
      </c>
      <c r="G39" s="14">
        <v>1224</v>
      </c>
      <c r="H39" s="14">
        <v>720</v>
      </c>
      <c r="I39" s="48">
        <f t="shared" si="3"/>
        <v>2520</v>
      </c>
      <c r="J39" s="14">
        <v>0</v>
      </c>
      <c r="K39" s="14">
        <v>2520</v>
      </c>
      <c r="L39" s="778" t="s">
        <v>453</v>
      </c>
      <c r="M39" s="779"/>
    </row>
    <row r="40" spans="1:13" s="248" customFormat="1" ht="26.45" customHeight="1">
      <c r="A40" s="842" t="s">
        <v>473</v>
      </c>
      <c r="B40" s="810"/>
      <c r="C40" s="304">
        <f t="shared" si="0"/>
        <v>632880</v>
      </c>
      <c r="D40" s="332">
        <v>7401</v>
      </c>
      <c r="E40" s="304">
        <f t="shared" si="1"/>
        <v>640281</v>
      </c>
      <c r="F40" s="304">
        <f t="shared" si="2"/>
        <v>406261</v>
      </c>
      <c r="G40" s="332">
        <v>216561</v>
      </c>
      <c r="H40" s="332">
        <v>189700</v>
      </c>
      <c r="I40" s="304">
        <f t="shared" si="3"/>
        <v>1046542</v>
      </c>
      <c r="J40" s="332">
        <v>155924</v>
      </c>
      <c r="K40" s="332">
        <v>890618</v>
      </c>
      <c r="L40" s="813" t="s">
        <v>474</v>
      </c>
      <c r="M40" s="814"/>
    </row>
    <row r="41" spans="1:13" ht="20.25" customHeight="1">
      <c r="A41" s="269"/>
      <c r="B41" s="244"/>
      <c r="I41" s="275"/>
    </row>
    <row r="42" spans="1:13" ht="20.25" customHeight="1">
      <c r="A42" s="269"/>
      <c r="B42" s="244"/>
    </row>
    <row r="43" spans="1:13" ht="20.25" customHeight="1">
      <c r="A43" s="269"/>
      <c r="B43" s="244"/>
    </row>
    <row r="46" spans="1:13" ht="20.25" customHeight="1">
      <c r="A46" s="269"/>
      <c r="B46" s="244"/>
    </row>
    <row r="47" spans="1:13" ht="20.25" customHeight="1">
      <c r="A47" s="269"/>
      <c r="B47" s="244"/>
    </row>
    <row r="48" spans="1:13" ht="20.25" customHeight="1">
      <c r="A48" s="269"/>
      <c r="B48" s="244"/>
    </row>
    <row r="49" spans="1:2" ht="20.25" customHeight="1">
      <c r="A49" s="269"/>
      <c r="B49" s="244"/>
    </row>
    <row r="50" spans="1:2" ht="20.25" customHeight="1">
      <c r="A50" s="269"/>
      <c r="B50" s="244"/>
    </row>
    <row r="51" spans="1:2" ht="20.25" customHeight="1">
      <c r="A51" s="269"/>
      <c r="B51" s="244"/>
    </row>
    <row r="52" spans="1:2" ht="20.25" customHeight="1">
      <c r="A52" s="269"/>
      <c r="B52" s="244"/>
    </row>
    <row r="53" spans="1:2" ht="20.25" customHeight="1">
      <c r="A53" s="269"/>
      <c r="B53" s="244"/>
    </row>
    <row r="54" spans="1:2" ht="20.25" customHeight="1">
      <c r="A54" s="269"/>
      <c r="B54" s="244"/>
    </row>
    <row r="55" spans="1:2" ht="20.25" customHeight="1">
      <c r="A55" s="269"/>
      <c r="B55" s="244"/>
    </row>
    <row r="56" spans="1:2" ht="20.25" customHeight="1">
      <c r="A56" s="269"/>
      <c r="B56" s="244"/>
    </row>
    <row r="57" spans="1:2" ht="20.25" customHeight="1">
      <c r="A57" s="269"/>
      <c r="B57" s="244"/>
    </row>
    <row r="58" spans="1:2" ht="20.25" customHeight="1">
      <c r="A58" s="269"/>
      <c r="B58" s="244"/>
    </row>
    <row r="59" spans="1:2" ht="20.25" customHeight="1">
      <c r="A59" s="269"/>
      <c r="B59" s="244"/>
    </row>
    <row r="60" spans="1:2" ht="20.25" customHeight="1">
      <c r="A60" s="269"/>
      <c r="B60" s="244"/>
    </row>
    <row r="61" spans="1:2" ht="20.25" customHeight="1">
      <c r="A61" s="269"/>
      <c r="B61" s="244"/>
    </row>
    <row r="62" spans="1:2" ht="20.25" customHeight="1">
      <c r="A62" s="269"/>
      <c r="B62" s="244"/>
    </row>
    <row r="63" spans="1:2" ht="24" customHeight="1">
      <c r="A63" s="269"/>
      <c r="B63" s="244"/>
    </row>
  </sheetData>
  <mergeCells count="47">
    <mergeCell ref="A6:B6"/>
    <mergeCell ref="C6:K6"/>
    <mergeCell ref="A2:M2"/>
    <mergeCell ref="A3:M3"/>
    <mergeCell ref="A4:M4"/>
    <mergeCell ref="A5:M5"/>
    <mergeCell ref="L12:M12"/>
    <mergeCell ref="A7:A10"/>
    <mergeCell ref="B7:B10"/>
    <mergeCell ref="C7:C10"/>
    <mergeCell ref="D7:D10"/>
    <mergeCell ref="E7:E10"/>
    <mergeCell ref="F7:H7"/>
    <mergeCell ref="I7:K7"/>
    <mergeCell ref="L7:M10"/>
    <mergeCell ref="F8:H8"/>
    <mergeCell ref="I8:K8"/>
    <mergeCell ref="L11:M11"/>
    <mergeCell ref="L13:M13"/>
    <mergeCell ref="L14:M14"/>
    <mergeCell ref="L15:M15"/>
    <mergeCell ref="L16:M16"/>
    <mergeCell ref="L17:M17"/>
    <mergeCell ref="L18:M18"/>
    <mergeCell ref="L19:M19"/>
    <mergeCell ref="L20:M20"/>
    <mergeCell ref="L21:M21"/>
    <mergeCell ref="L22:M22"/>
    <mergeCell ref="L23:M23"/>
    <mergeCell ref="L28:M28"/>
    <mergeCell ref="L30:M30"/>
    <mergeCell ref="L31:M31"/>
    <mergeCell ref="L32:M32"/>
    <mergeCell ref="L25:M25"/>
    <mergeCell ref="L26:M26"/>
    <mergeCell ref="L27:M27"/>
    <mergeCell ref="L24:M24"/>
    <mergeCell ref="A40:B40"/>
    <mergeCell ref="L29:M29"/>
    <mergeCell ref="L40:M40"/>
    <mergeCell ref="L36:M36"/>
    <mergeCell ref="L37:M37"/>
    <mergeCell ref="L38:M38"/>
    <mergeCell ref="L39:M39"/>
    <mergeCell ref="L35:M35"/>
    <mergeCell ref="L34:M34"/>
    <mergeCell ref="L33:M33"/>
  </mergeCells>
  <printOptions horizontalCentered="1" verticalCentered="1"/>
  <pageMargins left="0" right="0" top="0" bottom="0" header="0.51181102362204722" footer="0.51181102362204722"/>
  <pageSetup paperSize="9" scale="70" orientation="landscape" r:id="rId1"/>
  <headerFooter alignWithMargins="0"/>
  <ignoredErrors>
    <ignoredError sqref="A11:C26 A27:C39 B40:C40 E40:F40 E11:F26 E27:F39"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4506668294322"/>
  </sheetPr>
  <dimension ref="A1:IU41"/>
  <sheetViews>
    <sheetView view="pageBreakPreview" topLeftCell="A16" zoomScaleNormal="100" zoomScaleSheetLayoutView="100" workbookViewId="0">
      <selection activeCell="K41" sqref="A41:K41"/>
    </sheetView>
  </sheetViews>
  <sheetFormatPr defaultColWidth="36.44140625" defaultRowHeight="12.75"/>
  <cols>
    <col min="1" max="1" width="5.77734375" style="281" customWidth="1"/>
    <col min="2" max="2" width="40.77734375" style="282" customWidth="1"/>
    <col min="3" max="9" width="8.77734375" style="276" customWidth="1"/>
    <col min="10" max="10" width="40.77734375" style="276" customWidth="1"/>
    <col min="11" max="11" width="5.88671875" style="276" customWidth="1"/>
    <col min="12" max="252" width="8.88671875" style="276" customWidth="1"/>
    <col min="253" max="253" width="9.6640625" style="276" customWidth="1"/>
    <col min="254" max="16384" width="36.44140625" style="276"/>
  </cols>
  <sheetData>
    <row r="1" spans="1:255" ht="44.25" customHeight="1">
      <c r="A1" s="333"/>
      <c r="B1" s="333"/>
      <c r="C1" s="333"/>
      <c r="D1" s="333"/>
      <c r="E1" s="333"/>
      <c r="F1" s="333"/>
      <c r="G1" s="333"/>
      <c r="H1" s="333"/>
      <c r="I1" s="333"/>
      <c r="J1" s="333"/>
      <c r="K1" s="333"/>
    </row>
    <row r="2" spans="1:255" ht="20.25" customHeight="1">
      <c r="A2" s="872" t="s">
        <v>536</v>
      </c>
      <c r="B2" s="872"/>
      <c r="C2" s="872"/>
      <c r="D2" s="872"/>
      <c r="E2" s="872"/>
      <c r="F2" s="872"/>
      <c r="G2" s="872"/>
      <c r="H2" s="872"/>
      <c r="I2" s="872"/>
      <c r="J2" s="872"/>
      <c r="K2" s="872"/>
    </row>
    <row r="3" spans="1:255" ht="20.25">
      <c r="A3" s="872" t="s">
        <v>477</v>
      </c>
      <c r="B3" s="872"/>
      <c r="C3" s="872"/>
      <c r="D3" s="872"/>
      <c r="E3" s="872"/>
      <c r="F3" s="872"/>
      <c r="G3" s="872"/>
      <c r="H3" s="872"/>
      <c r="I3" s="872"/>
      <c r="J3" s="872"/>
      <c r="K3" s="872"/>
    </row>
    <row r="4" spans="1:255" ht="15.75" customHeight="1">
      <c r="A4" s="873" t="s">
        <v>537</v>
      </c>
      <c r="B4" s="873"/>
      <c r="C4" s="873"/>
      <c r="D4" s="873"/>
      <c r="E4" s="873"/>
      <c r="F4" s="873"/>
      <c r="G4" s="873"/>
      <c r="H4" s="873"/>
      <c r="I4" s="873"/>
      <c r="J4" s="873"/>
      <c r="K4" s="873"/>
    </row>
    <row r="5" spans="1:255" ht="15.75" customHeight="1">
      <c r="A5" s="874" t="s">
        <v>538</v>
      </c>
      <c r="B5" s="873"/>
      <c r="C5" s="873"/>
      <c r="D5" s="873"/>
      <c r="E5" s="873"/>
      <c r="F5" s="873"/>
      <c r="G5" s="873"/>
      <c r="H5" s="873"/>
      <c r="I5" s="873"/>
      <c r="J5" s="873"/>
      <c r="K5" s="873"/>
    </row>
    <row r="6" spans="1:255" ht="15.75">
      <c r="A6" s="869" t="s">
        <v>539</v>
      </c>
      <c r="B6" s="869"/>
      <c r="C6" s="870" t="s">
        <v>782</v>
      </c>
      <c r="D6" s="871"/>
      <c r="E6" s="871"/>
      <c r="F6" s="871"/>
      <c r="G6" s="871"/>
      <c r="H6" s="871"/>
      <c r="I6" s="871"/>
      <c r="K6" s="277" t="s">
        <v>540</v>
      </c>
    </row>
    <row r="7" spans="1:255" ht="29.25" customHeight="1">
      <c r="A7" s="875" t="s">
        <v>541</v>
      </c>
      <c r="B7" s="877" t="s">
        <v>277</v>
      </c>
      <c r="C7" s="880" t="s">
        <v>542</v>
      </c>
      <c r="D7" s="881"/>
      <c r="E7" s="859" t="s">
        <v>543</v>
      </c>
      <c r="F7" s="859" t="s">
        <v>544</v>
      </c>
      <c r="G7" s="859" t="s">
        <v>545</v>
      </c>
      <c r="H7" s="859" t="s">
        <v>546</v>
      </c>
      <c r="I7" s="859" t="s">
        <v>547</v>
      </c>
      <c r="J7" s="861" t="s">
        <v>484</v>
      </c>
      <c r="K7" s="862"/>
    </row>
    <row r="8" spans="1:255" ht="29.25" customHeight="1">
      <c r="A8" s="876"/>
      <c r="B8" s="878"/>
      <c r="C8" s="855" t="s">
        <v>548</v>
      </c>
      <c r="D8" s="856"/>
      <c r="E8" s="860"/>
      <c r="F8" s="860"/>
      <c r="G8" s="860"/>
      <c r="H8" s="860"/>
      <c r="I8" s="860"/>
      <c r="J8" s="863"/>
      <c r="K8" s="864"/>
    </row>
    <row r="9" spans="1:255" ht="29.25" customHeight="1">
      <c r="A9" s="882" t="s">
        <v>549</v>
      </c>
      <c r="B9" s="878"/>
      <c r="C9" s="278" t="s">
        <v>550</v>
      </c>
      <c r="D9" s="475" t="s">
        <v>482</v>
      </c>
      <c r="E9" s="857" t="s">
        <v>551</v>
      </c>
      <c r="F9" s="857" t="s">
        <v>552</v>
      </c>
      <c r="G9" s="857" t="s">
        <v>553</v>
      </c>
      <c r="H9" s="857" t="s">
        <v>554</v>
      </c>
      <c r="I9" s="857" t="s">
        <v>555</v>
      </c>
      <c r="J9" s="863"/>
      <c r="K9" s="864"/>
    </row>
    <row r="10" spans="1:255" ht="23.45" customHeight="1">
      <c r="A10" s="883"/>
      <c r="B10" s="879"/>
      <c r="C10" s="279" t="s">
        <v>556</v>
      </c>
      <c r="D10" s="279" t="s">
        <v>557</v>
      </c>
      <c r="E10" s="858"/>
      <c r="F10" s="858"/>
      <c r="G10" s="858"/>
      <c r="H10" s="858"/>
      <c r="I10" s="858"/>
      <c r="J10" s="865"/>
      <c r="K10" s="866"/>
    </row>
    <row r="11" spans="1:255" ht="15">
      <c r="A11" s="325" t="s">
        <v>287</v>
      </c>
      <c r="B11" s="324" t="s">
        <v>288</v>
      </c>
      <c r="C11" s="48">
        <v>48666</v>
      </c>
      <c r="D11" s="48">
        <v>6993</v>
      </c>
      <c r="E11" s="48">
        <v>395472</v>
      </c>
      <c r="F11" s="48">
        <v>412832</v>
      </c>
      <c r="G11" s="334">
        <v>3078</v>
      </c>
      <c r="H11" s="334">
        <v>0.42</v>
      </c>
      <c r="I11" s="48">
        <v>49953</v>
      </c>
      <c r="J11" s="791" t="s">
        <v>290</v>
      </c>
      <c r="K11" s="792"/>
    </row>
    <row r="12" spans="1:255">
      <c r="A12" s="79" t="s">
        <v>294</v>
      </c>
      <c r="B12" s="9" t="s">
        <v>295</v>
      </c>
      <c r="C12" s="49">
        <v>-10</v>
      </c>
      <c r="D12" s="49">
        <v>144</v>
      </c>
      <c r="E12" s="49">
        <v>20571</v>
      </c>
      <c r="F12" s="49">
        <v>40214</v>
      </c>
      <c r="G12" s="335">
        <v>47.42</v>
      </c>
      <c r="H12" s="335">
        <v>1.42</v>
      </c>
      <c r="I12" s="49">
        <v>28800</v>
      </c>
      <c r="J12" s="762" t="s">
        <v>296</v>
      </c>
      <c r="K12" s="763"/>
    </row>
    <row r="13" spans="1:255">
      <c r="A13" s="322" t="s">
        <v>297</v>
      </c>
      <c r="B13" s="321" t="s">
        <v>298</v>
      </c>
      <c r="C13" s="14">
        <v>-10</v>
      </c>
      <c r="D13" s="14">
        <v>144</v>
      </c>
      <c r="E13" s="14">
        <v>20571</v>
      </c>
      <c r="F13" s="14">
        <v>40214</v>
      </c>
      <c r="G13" s="336">
        <v>47.42</v>
      </c>
      <c r="H13" s="336">
        <v>1.42</v>
      </c>
      <c r="I13" s="14">
        <v>28800</v>
      </c>
      <c r="J13" s="778" t="s">
        <v>299</v>
      </c>
      <c r="K13" s="779"/>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c r="DM13" s="280"/>
      <c r="DN13" s="280"/>
      <c r="DO13" s="280"/>
      <c r="DP13" s="280"/>
      <c r="DQ13" s="280"/>
      <c r="DR13" s="280"/>
      <c r="DS13" s="280"/>
      <c r="DT13" s="280"/>
      <c r="DU13" s="280"/>
      <c r="DV13" s="280"/>
      <c r="DW13" s="280"/>
      <c r="DX13" s="280"/>
      <c r="DY13" s="280"/>
      <c r="DZ13" s="280"/>
      <c r="EA13" s="280"/>
      <c r="EB13" s="280"/>
      <c r="EC13" s="280"/>
      <c r="ED13" s="280"/>
      <c r="EE13" s="280"/>
      <c r="EF13" s="280"/>
      <c r="EG13" s="280"/>
      <c r="EH13" s="280"/>
      <c r="EI13" s="280"/>
      <c r="EJ13" s="280"/>
      <c r="EK13" s="280"/>
      <c r="EL13" s="280"/>
      <c r="EM13" s="280"/>
      <c r="EN13" s="280"/>
      <c r="EO13" s="280"/>
      <c r="EP13" s="280"/>
      <c r="EQ13" s="280"/>
      <c r="ER13" s="280"/>
      <c r="ES13" s="280"/>
      <c r="ET13" s="280"/>
      <c r="EU13" s="280"/>
      <c r="EV13" s="280"/>
      <c r="EW13" s="280"/>
      <c r="EX13" s="280"/>
      <c r="EY13" s="280"/>
      <c r="EZ13" s="280"/>
      <c r="FA13" s="280"/>
      <c r="FB13" s="280"/>
      <c r="FC13" s="280"/>
      <c r="FD13" s="280"/>
      <c r="FE13" s="280"/>
      <c r="FF13" s="280"/>
      <c r="FG13" s="280"/>
      <c r="FH13" s="280"/>
      <c r="FI13" s="280"/>
      <c r="FJ13" s="280"/>
      <c r="FK13" s="280"/>
      <c r="FL13" s="280"/>
      <c r="FM13" s="280"/>
      <c r="FN13" s="280"/>
      <c r="FO13" s="280"/>
      <c r="FP13" s="280"/>
      <c r="FQ13" s="280"/>
      <c r="FR13" s="280"/>
      <c r="FS13" s="280"/>
      <c r="FT13" s="280"/>
      <c r="FU13" s="280"/>
      <c r="FV13" s="280"/>
      <c r="FW13" s="280"/>
      <c r="FX13" s="280"/>
      <c r="FY13" s="280"/>
      <c r="FZ13" s="280"/>
      <c r="GA13" s="280"/>
      <c r="GB13" s="280"/>
      <c r="GC13" s="280"/>
      <c r="GD13" s="280"/>
      <c r="GE13" s="280"/>
      <c r="GF13" s="280"/>
      <c r="GG13" s="280"/>
      <c r="GH13" s="280"/>
      <c r="GI13" s="280"/>
      <c r="GJ13" s="280"/>
      <c r="GK13" s="280"/>
      <c r="GL13" s="280"/>
      <c r="GM13" s="280"/>
      <c r="GN13" s="280"/>
      <c r="GO13" s="280"/>
      <c r="GP13" s="280"/>
      <c r="GQ13" s="280"/>
      <c r="GR13" s="280"/>
      <c r="GS13" s="280"/>
      <c r="GT13" s="280"/>
      <c r="GU13" s="280"/>
      <c r="GV13" s="280"/>
      <c r="GW13" s="280"/>
      <c r="GX13" s="280"/>
      <c r="GY13" s="280"/>
      <c r="GZ13" s="280"/>
      <c r="HA13" s="280"/>
      <c r="HB13" s="280"/>
      <c r="HC13" s="280"/>
      <c r="HD13" s="280"/>
      <c r="HE13" s="280"/>
      <c r="HF13" s="280"/>
      <c r="HG13" s="280"/>
      <c r="HH13" s="280"/>
      <c r="HI13" s="280"/>
      <c r="HJ13" s="280"/>
      <c r="HK13" s="280"/>
      <c r="HL13" s="280"/>
      <c r="HM13" s="280"/>
      <c r="HN13" s="280"/>
      <c r="HO13" s="280"/>
      <c r="HP13" s="280"/>
      <c r="HQ13" s="280"/>
      <c r="HR13" s="280"/>
      <c r="HS13" s="280"/>
      <c r="HT13" s="280"/>
      <c r="HU13" s="280"/>
      <c r="HV13" s="280"/>
      <c r="HW13" s="280"/>
      <c r="HX13" s="280"/>
      <c r="HY13" s="280"/>
      <c r="HZ13" s="280"/>
      <c r="IA13" s="280"/>
      <c r="IB13" s="280"/>
      <c r="IC13" s="280"/>
      <c r="ID13" s="280"/>
      <c r="IE13" s="280"/>
      <c r="IF13" s="280"/>
      <c r="IG13" s="280"/>
      <c r="IH13" s="280"/>
      <c r="II13" s="280"/>
      <c r="IJ13" s="280"/>
      <c r="IK13" s="280"/>
      <c r="IL13" s="280"/>
      <c r="IM13" s="280"/>
      <c r="IN13" s="280"/>
      <c r="IO13" s="280"/>
      <c r="IP13" s="280"/>
      <c r="IQ13" s="280"/>
      <c r="IR13" s="280"/>
      <c r="IS13" s="280"/>
      <c r="IT13" s="280"/>
      <c r="IU13" s="280"/>
    </row>
    <row r="14" spans="1:255">
      <c r="A14" s="79" t="s">
        <v>300</v>
      </c>
      <c r="B14" s="9" t="s">
        <v>301</v>
      </c>
      <c r="C14" s="49">
        <v>48676</v>
      </c>
      <c r="D14" s="49">
        <v>6849</v>
      </c>
      <c r="E14" s="49">
        <v>414912</v>
      </c>
      <c r="F14" s="49">
        <v>432153</v>
      </c>
      <c r="G14" s="335">
        <v>3.57</v>
      </c>
      <c r="H14" s="335">
        <v>0.42</v>
      </c>
      <c r="I14" s="49">
        <v>50736</v>
      </c>
      <c r="J14" s="762" t="s">
        <v>302</v>
      </c>
      <c r="K14" s="763"/>
    </row>
    <row r="15" spans="1:255">
      <c r="A15" s="322" t="s">
        <v>303</v>
      </c>
      <c r="B15" s="321" t="s">
        <v>304</v>
      </c>
      <c r="C15" s="14">
        <v>48676</v>
      </c>
      <c r="D15" s="14">
        <v>6849</v>
      </c>
      <c r="E15" s="14">
        <v>414912</v>
      </c>
      <c r="F15" s="14">
        <v>432153</v>
      </c>
      <c r="G15" s="336">
        <v>3.57</v>
      </c>
      <c r="H15" s="336">
        <v>0.42</v>
      </c>
      <c r="I15" s="14">
        <v>50736</v>
      </c>
      <c r="J15" s="778" t="s">
        <v>305</v>
      </c>
      <c r="K15" s="779"/>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c r="DM15" s="280"/>
      <c r="DN15" s="280"/>
      <c r="DO15" s="280"/>
      <c r="DP15" s="280"/>
      <c r="DQ15" s="280"/>
      <c r="DR15" s="280"/>
      <c r="DS15" s="280"/>
      <c r="DT15" s="280"/>
      <c r="DU15" s="280"/>
      <c r="DV15" s="280"/>
      <c r="DW15" s="280"/>
      <c r="DX15" s="280"/>
      <c r="DY15" s="280"/>
      <c r="DZ15" s="280"/>
      <c r="EA15" s="280"/>
      <c r="EB15" s="280"/>
      <c r="EC15" s="280"/>
      <c r="ED15" s="280"/>
      <c r="EE15" s="280"/>
      <c r="EF15" s="280"/>
      <c r="EG15" s="280"/>
      <c r="EH15" s="280"/>
      <c r="EI15" s="280"/>
      <c r="EJ15" s="280"/>
      <c r="EK15" s="280"/>
      <c r="EL15" s="280"/>
      <c r="EM15" s="280"/>
      <c r="EN15" s="280"/>
      <c r="EO15" s="280"/>
      <c r="EP15" s="280"/>
      <c r="EQ15" s="280"/>
      <c r="ER15" s="280"/>
      <c r="ES15" s="280"/>
      <c r="ET15" s="280"/>
      <c r="EU15" s="280"/>
      <c r="EV15" s="280"/>
      <c r="EW15" s="280"/>
      <c r="EX15" s="280"/>
      <c r="EY15" s="280"/>
      <c r="EZ15" s="280"/>
      <c r="FA15" s="280"/>
      <c r="FB15" s="280"/>
      <c r="FC15" s="280"/>
      <c r="FD15" s="280"/>
      <c r="FE15" s="280"/>
      <c r="FF15" s="280"/>
      <c r="FG15" s="280"/>
      <c r="FH15" s="280"/>
      <c r="FI15" s="280"/>
      <c r="FJ15" s="280"/>
      <c r="FK15" s="280"/>
      <c r="FL15" s="280"/>
      <c r="FM15" s="280"/>
      <c r="FN15" s="280"/>
      <c r="FO15" s="280"/>
      <c r="FP15" s="280"/>
      <c r="FQ15" s="280"/>
      <c r="FR15" s="280"/>
      <c r="FS15" s="280"/>
      <c r="FT15" s="280"/>
      <c r="FU15" s="280"/>
      <c r="FV15" s="280"/>
      <c r="FW15" s="280"/>
      <c r="FX15" s="280"/>
      <c r="FY15" s="280"/>
      <c r="FZ15" s="280"/>
      <c r="GA15" s="280"/>
      <c r="GB15" s="280"/>
      <c r="GC15" s="280"/>
      <c r="GD15" s="280"/>
      <c r="GE15" s="280"/>
      <c r="GF15" s="280"/>
      <c r="GG15" s="280"/>
      <c r="GH15" s="280"/>
      <c r="GI15" s="280"/>
      <c r="GJ15" s="280"/>
      <c r="GK15" s="280"/>
      <c r="GL15" s="280"/>
      <c r="GM15" s="280"/>
      <c r="GN15" s="280"/>
      <c r="GO15" s="280"/>
      <c r="GP15" s="280"/>
      <c r="GQ15" s="280"/>
      <c r="GR15" s="280"/>
      <c r="GS15" s="280"/>
      <c r="GT15" s="280"/>
      <c r="GU15" s="280"/>
      <c r="GV15" s="280"/>
      <c r="GW15" s="280"/>
      <c r="GX15" s="280"/>
      <c r="GY15" s="280"/>
      <c r="GZ15" s="280"/>
      <c r="HA15" s="280"/>
      <c r="HB15" s="280"/>
      <c r="HC15" s="280"/>
      <c r="HD15" s="280"/>
      <c r="HE15" s="280"/>
      <c r="HF15" s="280"/>
      <c r="HG15" s="280"/>
      <c r="HH15" s="280"/>
      <c r="HI15" s="280"/>
      <c r="HJ15" s="280"/>
      <c r="HK15" s="280"/>
      <c r="HL15" s="280"/>
      <c r="HM15" s="280"/>
      <c r="HN15" s="280"/>
      <c r="HO15" s="280"/>
      <c r="HP15" s="280"/>
      <c r="HQ15" s="280"/>
      <c r="HR15" s="280"/>
      <c r="HS15" s="280"/>
      <c r="HT15" s="280"/>
      <c r="HU15" s="280"/>
      <c r="HV15" s="280"/>
      <c r="HW15" s="280"/>
      <c r="HX15" s="280"/>
      <c r="HY15" s="280"/>
      <c r="HZ15" s="280"/>
      <c r="IA15" s="280"/>
      <c r="IB15" s="280"/>
      <c r="IC15" s="280"/>
      <c r="ID15" s="280"/>
      <c r="IE15" s="280"/>
      <c r="IF15" s="280"/>
      <c r="IG15" s="280"/>
      <c r="IH15" s="280"/>
      <c r="II15" s="280"/>
      <c r="IJ15" s="280"/>
      <c r="IK15" s="280"/>
      <c r="IL15" s="280"/>
      <c r="IM15" s="280"/>
      <c r="IN15" s="280"/>
      <c r="IO15" s="280"/>
      <c r="IP15" s="280"/>
      <c r="IQ15" s="280"/>
      <c r="IR15" s="280"/>
      <c r="IS15" s="280"/>
      <c r="IT15" s="280"/>
      <c r="IU15" s="280"/>
    </row>
    <row r="16" spans="1:255" ht="15">
      <c r="A16" s="328" t="s">
        <v>306</v>
      </c>
      <c r="B16" s="329" t="s">
        <v>307</v>
      </c>
      <c r="C16" s="49">
        <v>352846</v>
      </c>
      <c r="D16" s="49">
        <v>224377</v>
      </c>
      <c r="E16" s="49">
        <v>72743</v>
      </c>
      <c r="F16" s="49">
        <v>123029</v>
      </c>
      <c r="G16" s="335">
        <v>21.7</v>
      </c>
      <c r="H16" s="335">
        <v>19.18</v>
      </c>
      <c r="I16" s="49">
        <v>28002</v>
      </c>
      <c r="J16" s="815" t="s">
        <v>308</v>
      </c>
      <c r="K16" s="816"/>
    </row>
    <row r="17" spans="1:11">
      <c r="A17" s="26" t="s">
        <v>32</v>
      </c>
      <c r="B17" s="27" t="s">
        <v>309</v>
      </c>
      <c r="C17" s="48">
        <v>10812</v>
      </c>
      <c r="D17" s="48">
        <v>18253</v>
      </c>
      <c r="E17" s="48">
        <v>46369</v>
      </c>
      <c r="F17" s="48">
        <v>118781</v>
      </c>
      <c r="G17" s="334">
        <v>23.59</v>
      </c>
      <c r="H17" s="334">
        <v>37.369999999999997</v>
      </c>
      <c r="I17" s="48">
        <v>26881</v>
      </c>
      <c r="J17" s="811" t="s">
        <v>310</v>
      </c>
      <c r="K17" s="812"/>
    </row>
    <row r="18" spans="1:11">
      <c r="A18" s="12" t="s">
        <v>535</v>
      </c>
      <c r="B18" s="13" t="s">
        <v>319</v>
      </c>
      <c r="C18" s="16">
        <v>10811</v>
      </c>
      <c r="D18" s="16">
        <v>14280</v>
      </c>
      <c r="E18" s="16">
        <v>44512</v>
      </c>
      <c r="F18" s="16">
        <v>91535</v>
      </c>
      <c r="G18" s="337">
        <v>19.46</v>
      </c>
      <c r="H18" s="337">
        <v>31.91</v>
      </c>
      <c r="I18" s="16">
        <v>25097</v>
      </c>
      <c r="J18" s="768" t="s">
        <v>320</v>
      </c>
      <c r="K18" s="769"/>
    </row>
    <row r="19" spans="1:11">
      <c r="A19" s="322" t="s">
        <v>567</v>
      </c>
      <c r="B19" s="321" t="s">
        <v>321</v>
      </c>
      <c r="C19" s="14">
        <v>68</v>
      </c>
      <c r="D19" s="14">
        <v>406</v>
      </c>
      <c r="E19" s="14">
        <v>23712</v>
      </c>
      <c r="F19" s="14">
        <v>118560</v>
      </c>
      <c r="G19" s="336">
        <v>25</v>
      </c>
      <c r="H19" s="336">
        <v>55</v>
      </c>
      <c r="I19" s="14">
        <v>20292</v>
      </c>
      <c r="J19" s="778" t="s">
        <v>323</v>
      </c>
      <c r="K19" s="779"/>
    </row>
    <row r="20" spans="1:11">
      <c r="A20" s="12" t="s">
        <v>568</v>
      </c>
      <c r="B20" s="13" t="s">
        <v>324</v>
      </c>
      <c r="C20" s="16">
        <v>-77</v>
      </c>
      <c r="D20" s="16">
        <v>3543</v>
      </c>
      <c r="E20" s="16">
        <v>63462</v>
      </c>
      <c r="F20" s="16">
        <v>293434</v>
      </c>
      <c r="G20" s="337">
        <v>31.61</v>
      </c>
      <c r="H20" s="337">
        <v>46.76</v>
      </c>
      <c r="I20" s="16">
        <v>39805</v>
      </c>
      <c r="J20" s="768" t="s">
        <v>326</v>
      </c>
      <c r="K20" s="769"/>
    </row>
    <row r="21" spans="1:11">
      <c r="A21" s="26" t="s">
        <v>38</v>
      </c>
      <c r="B21" s="27" t="s">
        <v>342</v>
      </c>
      <c r="C21" s="338">
        <v>201060</v>
      </c>
      <c r="D21" s="338">
        <v>123931</v>
      </c>
      <c r="E21" s="338">
        <v>65222</v>
      </c>
      <c r="F21" s="338">
        <v>115710</v>
      </c>
      <c r="G21" s="339">
        <v>23.99</v>
      </c>
      <c r="H21" s="339">
        <v>19.649999999999999</v>
      </c>
      <c r="I21" s="338">
        <v>24776</v>
      </c>
      <c r="J21" s="811" t="s">
        <v>343</v>
      </c>
      <c r="K21" s="812"/>
    </row>
    <row r="22" spans="1:11">
      <c r="A22" s="12" t="s">
        <v>575</v>
      </c>
      <c r="B22" s="13" t="s">
        <v>346</v>
      </c>
      <c r="C22" s="340">
        <v>201060</v>
      </c>
      <c r="D22" s="340">
        <v>123931</v>
      </c>
      <c r="E22" s="340">
        <v>65222</v>
      </c>
      <c r="F22" s="340">
        <v>115710</v>
      </c>
      <c r="G22" s="341">
        <v>23.99</v>
      </c>
      <c r="H22" s="341">
        <v>19.649999999999999</v>
      </c>
      <c r="I22" s="340">
        <v>24776</v>
      </c>
      <c r="J22" s="768" t="s">
        <v>576</v>
      </c>
      <c r="K22" s="769"/>
    </row>
    <row r="23" spans="1:11" ht="33.75">
      <c r="A23" s="26" t="s">
        <v>40</v>
      </c>
      <c r="B23" s="27" t="s">
        <v>352</v>
      </c>
      <c r="C23" s="338">
        <v>12582</v>
      </c>
      <c r="D23" s="338">
        <v>6808</v>
      </c>
      <c r="E23" s="338">
        <v>44560</v>
      </c>
      <c r="F23" s="338">
        <v>77004</v>
      </c>
      <c r="G23" s="339">
        <v>31.54</v>
      </c>
      <c r="H23" s="339">
        <v>10.59</v>
      </c>
      <c r="I23" s="338">
        <v>15333</v>
      </c>
      <c r="J23" s="811" t="s">
        <v>353</v>
      </c>
      <c r="K23" s="812"/>
    </row>
    <row r="24" spans="1:11">
      <c r="A24" s="12" t="s">
        <v>579</v>
      </c>
      <c r="B24" s="13" t="s">
        <v>354</v>
      </c>
      <c r="C24" s="340">
        <v>12582</v>
      </c>
      <c r="D24" s="340">
        <v>6808</v>
      </c>
      <c r="E24" s="340">
        <v>44560</v>
      </c>
      <c r="F24" s="340">
        <v>77004</v>
      </c>
      <c r="G24" s="341">
        <v>31.54</v>
      </c>
      <c r="H24" s="341">
        <v>10.59</v>
      </c>
      <c r="I24" s="340">
        <v>15333</v>
      </c>
      <c r="J24" s="768" t="s">
        <v>355</v>
      </c>
      <c r="K24" s="769"/>
    </row>
    <row r="25" spans="1:11">
      <c r="A25" s="26" t="s">
        <v>42</v>
      </c>
      <c r="B25" s="27" t="s">
        <v>362</v>
      </c>
      <c r="C25" s="338">
        <v>4468</v>
      </c>
      <c r="D25" s="338">
        <v>3628</v>
      </c>
      <c r="E25" s="338">
        <v>67771</v>
      </c>
      <c r="F25" s="338">
        <v>181523</v>
      </c>
      <c r="G25" s="339">
        <v>27.56</v>
      </c>
      <c r="H25" s="339">
        <v>35.11</v>
      </c>
      <c r="I25" s="338">
        <v>29259</v>
      </c>
      <c r="J25" s="811" t="s">
        <v>365</v>
      </c>
      <c r="K25" s="812"/>
    </row>
    <row r="26" spans="1:11">
      <c r="A26" s="12" t="s">
        <v>582</v>
      </c>
      <c r="B26" s="13" t="s">
        <v>366</v>
      </c>
      <c r="C26" s="340">
        <v>4468</v>
      </c>
      <c r="D26" s="340">
        <v>3628</v>
      </c>
      <c r="E26" s="340">
        <v>67771</v>
      </c>
      <c r="F26" s="340">
        <v>181523</v>
      </c>
      <c r="G26" s="341">
        <v>27.56</v>
      </c>
      <c r="H26" s="341">
        <v>35.11</v>
      </c>
      <c r="I26" s="340">
        <v>29259</v>
      </c>
      <c r="J26" s="768" t="s">
        <v>368</v>
      </c>
      <c r="K26" s="769"/>
    </row>
    <row r="27" spans="1:11">
      <c r="A27" s="26" t="s">
        <v>412</v>
      </c>
      <c r="B27" s="27" t="s">
        <v>386</v>
      </c>
      <c r="C27" s="338">
        <v>1824</v>
      </c>
      <c r="D27" s="338">
        <v>432</v>
      </c>
      <c r="E27" s="338">
        <v>95750</v>
      </c>
      <c r="F27" s="338">
        <v>150000</v>
      </c>
      <c r="G27" s="339">
        <v>32.17</v>
      </c>
      <c r="H27" s="339">
        <v>4</v>
      </c>
      <c r="I27" s="338">
        <v>18000</v>
      </c>
      <c r="J27" s="811" t="s">
        <v>387</v>
      </c>
      <c r="K27" s="812"/>
    </row>
    <row r="28" spans="1:11">
      <c r="A28" s="12" t="s">
        <v>589</v>
      </c>
      <c r="B28" s="13" t="s">
        <v>388</v>
      </c>
      <c r="C28" s="340">
        <v>1824</v>
      </c>
      <c r="D28" s="340">
        <v>432</v>
      </c>
      <c r="E28" s="340">
        <v>95750</v>
      </c>
      <c r="F28" s="340">
        <v>150000</v>
      </c>
      <c r="G28" s="341">
        <v>32.17</v>
      </c>
      <c r="H28" s="341">
        <v>4</v>
      </c>
      <c r="I28" s="340">
        <v>18000</v>
      </c>
      <c r="J28" s="768" t="s">
        <v>390</v>
      </c>
      <c r="K28" s="769"/>
    </row>
    <row r="29" spans="1:11" ht="22.5">
      <c r="A29" s="26" t="s">
        <v>322</v>
      </c>
      <c r="B29" s="27" t="s">
        <v>401</v>
      </c>
      <c r="C29" s="338">
        <v>99371</v>
      </c>
      <c r="D29" s="338">
        <v>43520</v>
      </c>
      <c r="E29" s="338">
        <v>131333</v>
      </c>
      <c r="F29" s="338">
        <v>172533</v>
      </c>
      <c r="G29" s="339">
        <v>8.11</v>
      </c>
      <c r="H29" s="339">
        <v>15.77</v>
      </c>
      <c r="I29" s="338">
        <v>40000</v>
      </c>
      <c r="J29" s="811" t="s">
        <v>402</v>
      </c>
      <c r="K29" s="812"/>
    </row>
    <row r="30" spans="1:11">
      <c r="A30" s="12" t="s">
        <v>594</v>
      </c>
      <c r="B30" s="13" t="s">
        <v>403</v>
      </c>
      <c r="C30" s="340">
        <v>99371</v>
      </c>
      <c r="D30" s="340">
        <v>43520</v>
      </c>
      <c r="E30" s="340">
        <v>131333</v>
      </c>
      <c r="F30" s="340">
        <v>172533</v>
      </c>
      <c r="G30" s="341">
        <v>8.11</v>
      </c>
      <c r="H30" s="341">
        <v>15.17</v>
      </c>
      <c r="I30" s="340">
        <v>40000</v>
      </c>
      <c r="J30" s="768" t="s">
        <v>404</v>
      </c>
      <c r="K30" s="769"/>
    </row>
    <row r="31" spans="1:11">
      <c r="A31" s="26" t="s">
        <v>289</v>
      </c>
      <c r="B31" s="27" t="s">
        <v>411</v>
      </c>
      <c r="C31" s="338">
        <v>950</v>
      </c>
      <c r="D31" s="338">
        <v>317</v>
      </c>
      <c r="E31" s="338">
        <v>79437</v>
      </c>
      <c r="F31" s="338">
        <v>114672</v>
      </c>
      <c r="G31" s="339">
        <v>13.9</v>
      </c>
      <c r="H31" s="339">
        <v>16.829999999999998</v>
      </c>
      <c r="I31" s="338">
        <v>19835</v>
      </c>
      <c r="J31" s="811" t="s">
        <v>413</v>
      </c>
      <c r="K31" s="812"/>
    </row>
    <row r="32" spans="1:11" ht="22.5">
      <c r="A32" s="12" t="s">
        <v>599</v>
      </c>
      <c r="B32" s="13" t="s">
        <v>600</v>
      </c>
      <c r="C32" s="340">
        <v>1011</v>
      </c>
      <c r="D32" s="340">
        <v>180</v>
      </c>
      <c r="E32" s="340">
        <v>132333</v>
      </c>
      <c r="F32" s="340">
        <v>173767</v>
      </c>
      <c r="G32" s="341">
        <v>11.51</v>
      </c>
      <c r="H32" s="341">
        <v>12.33</v>
      </c>
      <c r="I32" s="340">
        <v>20024</v>
      </c>
      <c r="J32" s="768" t="s">
        <v>414</v>
      </c>
      <c r="K32" s="769"/>
    </row>
    <row r="33" spans="1:11">
      <c r="A33" s="330" t="s">
        <v>604</v>
      </c>
      <c r="B33" s="321" t="s">
        <v>419</v>
      </c>
      <c r="C33" s="338">
        <v>-61</v>
      </c>
      <c r="D33" s="338">
        <v>137</v>
      </c>
      <c r="E33" s="338">
        <v>11427</v>
      </c>
      <c r="F33" s="338">
        <v>38694</v>
      </c>
      <c r="G33" s="339">
        <v>27.68</v>
      </c>
      <c r="H33" s="339">
        <v>42.79</v>
      </c>
      <c r="I33" s="338">
        <v>19592</v>
      </c>
      <c r="J33" s="778" t="s">
        <v>420</v>
      </c>
      <c r="K33" s="779"/>
    </row>
    <row r="34" spans="1:11">
      <c r="A34" s="24" t="s">
        <v>518</v>
      </c>
      <c r="B34" s="25" t="s">
        <v>436</v>
      </c>
      <c r="C34" s="340">
        <v>19622</v>
      </c>
      <c r="D34" s="340">
        <v>26208</v>
      </c>
      <c r="E34" s="340">
        <v>80857</v>
      </c>
      <c r="F34" s="340">
        <v>118229</v>
      </c>
      <c r="G34" s="341">
        <v>29</v>
      </c>
      <c r="H34" s="341">
        <v>2.61</v>
      </c>
      <c r="I34" s="340">
        <v>44571</v>
      </c>
      <c r="J34" s="766" t="s">
        <v>437</v>
      </c>
      <c r="K34" s="767"/>
    </row>
    <row r="35" spans="1:11">
      <c r="A35" s="330" t="s">
        <v>611</v>
      </c>
      <c r="B35" s="321" t="s">
        <v>436</v>
      </c>
      <c r="C35" s="338">
        <v>19622</v>
      </c>
      <c r="D35" s="338">
        <v>26208</v>
      </c>
      <c r="E35" s="338">
        <v>80857</v>
      </c>
      <c r="F35" s="338">
        <v>118229</v>
      </c>
      <c r="G35" s="339">
        <v>29</v>
      </c>
      <c r="H35" s="339">
        <v>2.61</v>
      </c>
      <c r="I35" s="338">
        <v>44571</v>
      </c>
      <c r="J35" s="778" t="s">
        <v>438</v>
      </c>
      <c r="K35" s="779"/>
    </row>
    <row r="36" spans="1:11">
      <c r="A36" s="24" t="s">
        <v>374</v>
      </c>
      <c r="B36" s="25" t="s">
        <v>445</v>
      </c>
      <c r="C36" s="340">
        <v>2157</v>
      </c>
      <c r="D36" s="340">
        <v>1280</v>
      </c>
      <c r="E36" s="340">
        <v>64163</v>
      </c>
      <c r="F36" s="340">
        <v>132774</v>
      </c>
      <c r="G36" s="341">
        <v>30.12</v>
      </c>
      <c r="H36" s="341">
        <v>21.55</v>
      </c>
      <c r="I36" s="340">
        <v>26664</v>
      </c>
      <c r="J36" s="766" t="s">
        <v>446</v>
      </c>
      <c r="K36" s="767"/>
    </row>
    <row r="37" spans="1:11">
      <c r="A37" s="330" t="s">
        <v>614</v>
      </c>
      <c r="B37" s="321" t="s">
        <v>447</v>
      </c>
      <c r="C37" s="338">
        <v>161</v>
      </c>
      <c r="D37" s="338">
        <v>111</v>
      </c>
      <c r="E37" s="338">
        <v>30529</v>
      </c>
      <c r="F37" s="338">
        <v>51429</v>
      </c>
      <c r="G37" s="339">
        <v>33.89</v>
      </c>
      <c r="H37" s="339">
        <v>6.75</v>
      </c>
      <c r="I37" s="338">
        <v>12343</v>
      </c>
      <c r="J37" s="778" t="s">
        <v>449</v>
      </c>
      <c r="K37" s="779"/>
    </row>
    <row r="38" spans="1:11">
      <c r="A38" s="12" t="s">
        <v>728</v>
      </c>
      <c r="B38" s="13" t="s">
        <v>450</v>
      </c>
      <c r="C38" s="340">
        <v>1796</v>
      </c>
      <c r="D38" s="340">
        <v>823</v>
      </c>
      <c r="E38" s="340">
        <v>95650</v>
      </c>
      <c r="F38" s="340">
        <v>154275</v>
      </c>
      <c r="G38" s="341">
        <v>18.96</v>
      </c>
      <c r="H38" s="341">
        <v>19.04</v>
      </c>
      <c r="I38" s="340">
        <v>39200</v>
      </c>
      <c r="J38" s="768" t="s">
        <v>451</v>
      </c>
      <c r="K38" s="769"/>
    </row>
    <row r="39" spans="1:11">
      <c r="A39" s="322" t="s">
        <v>615</v>
      </c>
      <c r="B39" s="321" t="s">
        <v>452</v>
      </c>
      <c r="C39" s="338">
        <v>200</v>
      </c>
      <c r="D39" s="338">
        <v>346</v>
      </c>
      <c r="E39" s="338">
        <v>32000</v>
      </c>
      <c r="F39" s="338">
        <v>140000</v>
      </c>
      <c r="G39" s="339">
        <v>48.57</v>
      </c>
      <c r="H39" s="339">
        <v>28.57</v>
      </c>
      <c r="I39" s="338">
        <v>19200</v>
      </c>
      <c r="J39" s="778" t="s">
        <v>453</v>
      </c>
      <c r="K39" s="779"/>
    </row>
    <row r="40" spans="1:11" ht="27" customHeight="1">
      <c r="A40" s="809" t="s">
        <v>473</v>
      </c>
      <c r="B40" s="810"/>
      <c r="C40" s="332">
        <v>401512</v>
      </c>
      <c r="D40" s="332">
        <v>231370</v>
      </c>
      <c r="E40" s="332">
        <v>78351</v>
      </c>
      <c r="F40" s="332">
        <v>128064</v>
      </c>
      <c r="G40" s="342">
        <v>20.69</v>
      </c>
      <c r="H40" s="342">
        <v>18.13</v>
      </c>
      <c r="I40" s="514">
        <v>28379</v>
      </c>
      <c r="J40" s="813" t="s">
        <v>474</v>
      </c>
      <c r="K40" s="814"/>
    </row>
    <row r="41" spans="1:11" s="286" customFormat="1" ht="15.6" customHeight="1">
      <c r="A41" s="867" t="s">
        <v>777</v>
      </c>
      <c r="B41" s="867"/>
      <c r="C41" s="867"/>
      <c r="D41" s="867"/>
      <c r="E41" s="867"/>
      <c r="F41" s="868" t="s">
        <v>778</v>
      </c>
      <c r="G41" s="868"/>
      <c r="H41" s="868"/>
      <c r="I41" s="868"/>
      <c r="J41" s="868"/>
      <c r="K41" s="664"/>
    </row>
  </sheetData>
  <mergeCells count="55">
    <mergeCell ref="A41:E41"/>
    <mergeCell ref="F41:J41"/>
    <mergeCell ref="A6:B6"/>
    <mergeCell ref="C6:I6"/>
    <mergeCell ref="A2:K2"/>
    <mergeCell ref="A3:K3"/>
    <mergeCell ref="A4:K4"/>
    <mergeCell ref="A5:K5"/>
    <mergeCell ref="A7:A8"/>
    <mergeCell ref="B7:B10"/>
    <mergeCell ref="C7:D7"/>
    <mergeCell ref="E7:E8"/>
    <mergeCell ref="F7:F8"/>
    <mergeCell ref="A9:A10"/>
    <mergeCell ref="E9:E10"/>
    <mergeCell ref="F9:F10"/>
    <mergeCell ref="C8:D8"/>
    <mergeCell ref="G9:G10"/>
    <mergeCell ref="H9:H10"/>
    <mergeCell ref="J16:K16"/>
    <mergeCell ref="H7:H8"/>
    <mergeCell ref="I7:I8"/>
    <mergeCell ref="J7:K10"/>
    <mergeCell ref="I9:I10"/>
    <mergeCell ref="G7:G8"/>
    <mergeCell ref="J11:K11"/>
    <mergeCell ref="J12:K12"/>
    <mergeCell ref="J13:K13"/>
    <mergeCell ref="J14:K14"/>
    <mergeCell ref="J15:K15"/>
    <mergeCell ref="J28:K28"/>
    <mergeCell ref="J27:K27"/>
    <mergeCell ref="J17:K17"/>
    <mergeCell ref="J18:K18"/>
    <mergeCell ref="J19:K19"/>
    <mergeCell ref="J20:K20"/>
    <mergeCell ref="J21:K21"/>
    <mergeCell ref="J22:K22"/>
    <mergeCell ref="J23:K23"/>
    <mergeCell ref="J24:K24"/>
    <mergeCell ref="J25:K25"/>
    <mergeCell ref="J26:K26"/>
    <mergeCell ref="J34:K34"/>
    <mergeCell ref="A40:B40"/>
    <mergeCell ref="J29:K29"/>
    <mergeCell ref="J40:K40"/>
    <mergeCell ref="J35:K35"/>
    <mergeCell ref="J36:K36"/>
    <mergeCell ref="J37:K37"/>
    <mergeCell ref="J38:K38"/>
    <mergeCell ref="J39:K39"/>
    <mergeCell ref="J30:K30"/>
    <mergeCell ref="J31:K31"/>
    <mergeCell ref="J32:K32"/>
    <mergeCell ref="J33:K33"/>
  </mergeCells>
  <printOptions horizontalCentered="1" verticalCentered="1"/>
  <pageMargins left="0" right="0" top="0" bottom="0" header="0.31496062992125984" footer="0.31496062992125984"/>
  <pageSetup paperSize="9" scale="7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4506668294322"/>
  </sheetPr>
  <dimension ref="A16"/>
  <sheetViews>
    <sheetView view="pageBreakPreview" topLeftCell="A16" zoomScaleNormal="100" zoomScaleSheetLayoutView="100" workbookViewId="0">
      <selection activeCell="I3" sqref="I3"/>
    </sheetView>
  </sheetViews>
  <sheetFormatPr defaultColWidth="8.88671875" defaultRowHeight="12.75"/>
  <cols>
    <col min="1" max="1" width="63.109375" style="1" customWidth="1"/>
    <col min="2" max="16384" width="8.88671875" style="1"/>
  </cols>
  <sheetData>
    <row r="16" spans="1:1" ht="229.5" customHeight="1">
      <c r="A16" s="2" t="s">
        <v>559</v>
      </c>
    </row>
  </sheetData>
  <printOptions horizontalCentered="1" verticalCentered="1"/>
  <pageMargins left="0" right="0" top="1.53541666666667" bottom="0.74791666666666701" header="0.31458333333333299" footer="0.31458333333333299"/>
  <pageSetup paperSize="9" orientation="landscape" r:id="rId1"/>
  <rowBreaks count="2" manualBreakCount="2">
    <brk id="15" man="1"/>
    <brk id="16"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39994506668294322"/>
  </sheetPr>
  <dimension ref="A1:M101"/>
  <sheetViews>
    <sheetView view="pageBreakPreview" topLeftCell="A58" zoomScale="70" zoomScaleNormal="100" zoomScaleSheetLayoutView="70" workbookViewId="0">
      <selection activeCell="I41" sqref="I41:J41"/>
    </sheetView>
  </sheetViews>
  <sheetFormatPr defaultColWidth="8.88671875" defaultRowHeight="15"/>
  <cols>
    <col min="1" max="1" width="5.77734375" style="53" customWidth="1"/>
    <col min="2" max="2" width="40.77734375" style="31" customWidth="1"/>
    <col min="3" max="4" width="8.109375" style="33" customWidth="1"/>
    <col min="5" max="5" width="7.21875" style="33" customWidth="1"/>
    <col min="6" max="6" width="7.77734375" style="33" customWidth="1"/>
    <col min="7" max="8" width="6.77734375" style="33" customWidth="1"/>
    <col min="9" max="9" width="40.77734375" style="33" customWidth="1"/>
    <col min="10" max="10" width="5.77734375" style="33" customWidth="1"/>
    <col min="11" max="16384" width="8.88671875" style="33"/>
  </cols>
  <sheetData>
    <row r="1" spans="1:13" s="29" customFormat="1" ht="55.5" customHeight="1">
      <c r="A1" s="39"/>
      <c r="B1" s="39"/>
      <c r="C1" s="39"/>
      <c r="D1" s="39"/>
      <c r="E1" s="39"/>
      <c r="F1" s="39"/>
      <c r="G1" s="39"/>
      <c r="H1" s="39"/>
      <c r="I1" s="39"/>
      <c r="J1" s="39"/>
      <c r="K1" s="39"/>
      <c r="L1" s="39"/>
      <c r="M1" s="39"/>
    </row>
    <row r="2" spans="1:13" ht="20.25">
      <c r="A2" s="854" t="s">
        <v>476</v>
      </c>
      <c r="B2" s="854"/>
      <c r="C2" s="854"/>
      <c r="D2" s="854"/>
      <c r="E2" s="854"/>
      <c r="F2" s="854"/>
      <c r="G2" s="854"/>
      <c r="H2" s="854"/>
      <c r="I2" s="854"/>
      <c r="J2" s="854"/>
    </row>
    <row r="3" spans="1:13" ht="20.25">
      <c r="A3" s="854" t="s">
        <v>560</v>
      </c>
      <c r="B3" s="854"/>
      <c r="C3" s="854"/>
      <c r="D3" s="854"/>
      <c r="E3" s="854"/>
      <c r="F3" s="854"/>
      <c r="G3" s="854"/>
      <c r="H3" s="854"/>
      <c r="I3" s="854"/>
      <c r="J3" s="854"/>
    </row>
    <row r="4" spans="1:13" ht="15.75" customHeight="1">
      <c r="A4" s="907" t="s">
        <v>478</v>
      </c>
      <c r="B4" s="907"/>
      <c r="C4" s="907"/>
      <c r="D4" s="907"/>
      <c r="E4" s="907"/>
      <c r="F4" s="907"/>
      <c r="G4" s="907"/>
      <c r="H4" s="907"/>
      <c r="I4" s="907"/>
      <c r="J4" s="907"/>
    </row>
    <row r="5" spans="1:13" ht="15.75" customHeight="1">
      <c r="A5" s="907" t="s">
        <v>538</v>
      </c>
      <c r="B5" s="907"/>
      <c r="C5" s="907"/>
      <c r="D5" s="907"/>
      <c r="E5" s="907"/>
      <c r="F5" s="907"/>
      <c r="G5" s="907"/>
      <c r="H5" s="907"/>
      <c r="I5" s="907"/>
      <c r="J5" s="907"/>
    </row>
    <row r="6" spans="1:13" ht="15.75">
      <c r="A6" s="908" t="s">
        <v>561</v>
      </c>
      <c r="B6" s="908"/>
      <c r="C6" s="909">
        <v>2021</v>
      </c>
      <c r="D6" s="909"/>
      <c r="E6" s="909"/>
      <c r="F6" s="909"/>
      <c r="G6" s="909"/>
      <c r="H6" s="909"/>
      <c r="I6" s="910" t="s">
        <v>562</v>
      </c>
      <c r="J6" s="910"/>
    </row>
    <row r="7" spans="1:13" ht="15" customHeight="1">
      <c r="A7" s="919" t="s">
        <v>276</v>
      </c>
      <c r="B7" s="919" t="s">
        <v>277</v>
      </c>
      <c r="C7" s="911" t="s">
        <v>482</v>
      </c>
      <c r="D7" s="912"/>
      <c r="E7" s="913"/>
      <c r="F7" s="911" t="s">
        <v>483</v>
      </c>
      <c r="G7" s="912"/>
      <c r="H7" s="913"/>
      <c r="I7" s="922" t="s">
        <v>484</v>
      </c>
      <c r="J7" s="923"/>
    </row>
    <row r="8" spans="1:13">
      <c r="A8" s="920"/>
      <c r="B8" s="920"/>
      <c r="C8" s="900" t="s">
        <v>485</v>
      </c>
      <c r="D8" s="901"/>
      <c r="E8" s="902"/>
      <c r="F8" s="900" t="s">
        <v>486</v>
      </c>
      <c r="G8" s="901"/>
      <c r="H8" s="902"/>
      <c r="I8" s="924"/>
      <c r="J8" s="925"/>
    </row>
    <row r="9" spans="1:13">
      <c r="A9" s="920"/>
      <c r="B9" s="920"/>
      <c r="C9" s="77" t="s">
        <v>474</v>
      </c>
      <c r="D9" s="77" t="s">
        <v>487</v>
      </c>
      <c r="E9" s="77" t="s">
        <v>488</v>
      </c>
      <c r="F9" s="77" t="s">
        <v>474</v>
      </c>
      <c r="G9" s="77" t="s">
        <v>487</v>
      </c>
      <c r="H9" s="77" t="s">
        <v>488</v>
      </c>
      <c r="I9" s="924"/>
      <c r="J9" s="925"/>
    </row>
    <row r="10" spans="1:13">
      <c r="A10" s="921"/>
      <c r="B10" s="921"/>
      <c r="C10" s="74" t="s">
        <v>473</v>
      </c>
      <c r="D10" s="74" t="s">
        <v>489</v>
      </c>
      <c r="E10" s="74" t="s">
        <v>490</v>
      </c>
      <c r="F10" s="74" t="s">
        <v>473</v>
      </c>
      <c r="G10" s="74" t="s">
        <v>489</v>
      </c>
      <c r="H10" s="74" t="s">
        <v>490</v>
      </c>
      <c r="I10" s="926"/>
      <c r="J10" s="927"/>
    </row>
    <row r="11" spans="1:13">
      <c r="A11" s="106" t="s">
        <v>287</v>
      </c>
      <c r="B11" s="107" t="s">
        <v>288</v>
      </c>
      <c r="C11" s="48">
        <f>SUM(D11:E11)</f>
        <v>12058166</v>
      </c>
      <c r="D11" s="14">
        <v>7283949</v>
      </c>
      <c r="E11" s="14">
        <v>4774217</v>
      </c>
      <c r="F11" s="48">
        <f>SUM(H11,G11)</f>
        <v>33846</v>
      </c>
      <c r="G11" s="14">
        <v>28869</v>
      </c>
      <c r="H11" s="14">
        <v>4977</v>
      </c>
      <c r="I11" s="903" t="s">
        <v>290</v>
      </c>
      <c r="J11" s="904"/>
    </row>
    <row r="12" spans="1:13" s="505" customFormat="1">
      <c r="A12" s="108" t="s">
        <v>291</v>
      </c>
      <c r="B12" s="507" t="s">
        <v>292</v>
      </c>
      <c r="C12" s="49">
        <f t="shared" ref="C12:C75" si="0">SUM(D12:E12)</f>
        <v>9567229</v>
      </c>
      <c r="D12" s="16">
        <v>4899923</v>
      </c>
      <c r="E12" s="16">
        <v>4667306</v>
      </c>
      <c r="F12" s="49">
        <f t="shared" ref="F12:F75" si="1">SUM(H12,G12)</f>
        <v>14873</v>
      </c>
      <c r="G12" s="16">
        <v>10074</v>
      </c>
      <c r="H12" s="505">
        <v>4799</v>
      </c>
      <c r="I12" s="888" t="s">
        <v>293</v>
      </c>
      <c r="J12" s="889"/>
    </row>
    <row r="13" spans="1:13">
      <c r="A13" s="343" t="s">
        <v>294</v>
      </c>
      <c r="B13" s="344" t="s">
        <v>295</v>
      </c>
      <c r="C13" s="48">
        <f t="shared" si="0"/>
        <v>169930</v>
      </c>
      <c r="D13" s="14">
        <v>147678</v>
      </c>
      <c r="E13" s="14">
        <v>22252</v>
      </c>
      <c r="F13" s="48">
        <f t="shared" si="1"/>
        <v>1916</v>
      </c>
      <c r="G13" s="14">
        <v>1885</v>
      </c>
      <c r="H13" s="454">
        <v>31</v>
      </c>
      <c r="I13" s="896" t="s">
        <v>296</v>
      </c>
      <c r="J13" s="897"/>
    </row>
    <row r="14" spans="1:13" s="505" customFormat="1">
      <c r="A14" s="110" t="s">
        <v>297</v>
      </c>
      <c r="B14" s="506" t="s">
        <v>298</v>
      </c>
      <c r="C14" s="49">
        <f t="shared" si="0"/>
        <v>169930</v>
      </c>
      <c r="D14" s="16">
        <v>147678</v>
      </c>
      <c r="E14" s="16">
        <v>22252</v>
      </c>
      <c r="F14" s="49">
        <f t="shared" si="1"/>
        <v>1916</v>
      </c>
      <c r="G14" s="16">
        <v>1885</v>
      </c>
      <c r="H14" s="16">
        <v>31</v>
      </c>
      <c r="I14" s="886" t="s">
        <v>299</v>
      </c>
      <c r="J14" s="887"/>
    </row>
    <row r="15" spans="1:13" s="96" customFormat="1">
      <c r="A15" s="473" t="s">
        <v>300</v>
      </c>
      <c r="B15" s="474" t="s">
        <v>301</v>
      </c>
      <c r="C15" s="48">
        <f t="shared" si="0"/>
        <v>2321007</v>
      </c>
      <c r="D15" s="454">
        <v>2236348</v>
      </c>
      <c r="E15" s="454">
        <v>84659</v>
      </c>
      <c r="F15" s="48">
        <f t="shared" si="1"/>
        <v>17057</v>
      </c>
      <c r="G15" s="454">
        <v>16910</v>
      </c>
      <c r="H15" s="454">
        <v>147</v>
      </c>
      <c r="I15" s="905" t="s">
        <v>302</v>
      </c>
      <c r="J15" s="906"/>
    </row>
    <row r="16" spans="1:13" s="505" customFormat="1">
      <c r="A16" s="110" t="s">
        <v>303</v>
      </c>
      <c r="B16" s="506" t="s">
        <v>304</v>
      </c>
      <c r="C16" s="49">
        <f t="shared" si="0"/>
        <v>2321007</v>
      </c>
      <c r="D16" s="16">
        <v>2236348</v>
      </c>
      <c r="E16" s="16">
        <v>84659</v>
      </c>
      <c r="F16" s="49">
        <f t="shared" si="1"/>
        <v>17057</v>
      </c>
      <c r="G16" s="16">
        <v>16910</v>
      </c>
      <c r="H16" s="16">
        <v>147</v>
      </c>
      <c r="I16" s="886" t="s">
        <v>305</v>
      </c>
      <c r="J16" s="887"/>
    </row>
    <row r="17" spans="1:10" s="96" customFormat="1">
      <c r="A17" s="112" t="s">
        <v>306</v>
      </c>
      <c r="B17" s="508" t="s">
        <v>307</v>
      </c>
      <c r="C17" s="48">
        <f t="shared" si="0"/>
        <v>7699197</v>
      </c>
      <c r="D17" s="454">
        <v>6259445</v>
      </c>
      <c r="E17" s="454">
        <v>1439752</v>
      </c>
      <c r="F17" s="48">
        <f t="shared" si="1"/>
        <v>102927</v>
      </c>
      <c r="G17" s="454">
        <v>100438</v>
      </c>
      <c r="H17" s="454">
        <v>2489</v>
      </c>
      <c r="I17" s="914" t="s">
        <v>308</v>
      </c>
      <c r="J17" s="915"/>
    </row>
    <row r="18" spans="1:10" s="505" customFormat="1">
      <c r="A18" s="108">
        <v>10</v>
      </c>
      <c r="B18" s="507" t="s">
        <v>309</v>
      </c>
      <c r="C18" s="49">
        <f t="shared" si="0"/>
        <v>439855</v>
      </c>
      <c r="D18" s="16">
        <v>431582</v>
      </c>
      <c r="E18" s="16">
        <v>8273</v>
      </c>
      <c r="F18" s="49">
        <f t="shared" si="1"/>
        <v>11253</v>
      </c>
      <c r="G18" s="16">
        <v>11222</v>
      </c>
      <c r="H18" s="16">
        <v>31</v>
      </c>
      <c r="I18" s="888" t="s">
        <v>310</v>
      </c>
      <c r="J18" s="889"/>
    </row>
    <row r="19" spans="1:10">
      <c r="A19" s="114">
        <v>1010</v>
      </c>
      <c r="B19" s="115" t="s">
        <v>311</v>
      </c>
      <c r="C19" s="48">
        <f t="shared" si="0"/>
        <v>9147</v>
      </c>
      <c r="D19" s="14">
        <v>5774</v>
      </c>
      <c r="E19" s="14">
        <v>3373</v>
      </c>
      <c r="F19" s="48">
        <f t="shared" si="1"/>
        <v>118</v>
      </c>
      <c r="G19" s="14">
        <v>112</v>
      </c>
      <c r="H19" s="14">
        <v>6</v>
      </c>
      <c r="I19" s="884" t="s">
        <v>312</v>
      </c>
      <c r="J19" s="885"/>
    </row>
    <row r="20" spans="1:10">
      <c r="A20" s="110">
        <v>1020</v>
      </c>
      <c r="B20" s="111" t="s">
        <v>732</v>
      </c>
      <c r="C20" s="49">
        <f t="shared" si="0"/>
        <v>1586</v>
      </c>
      <c r="D20" s="16">
        <v>1586</v>
      </c>
      <c r="E20" s="16">
        <v>0</v>
      </c>
      <c r="F20" s="49">
        <f t="shared" si="1"/>
        <v>31</v>
      </c>
      <c r="G20" s="16">
        <v>31</v>
      </c>
      <c r="H20" s="16">
        <v>0</v>
      </c>
      <c r="I20" s="886" t="s">
        <v>731</v>
      </c>
      <c r="J20" s="887"/>
    </row>
    <row r="21" spans="1:10" ht="15.75" thickBot="1">
      <c r="A21" s="88">
        <v>1030</v>
      </c>
      <c r="B21" s="89" t="s">
        <v>313</v>
      </c>
      <c r="C21" s="48">
        <f t="shared" si="0"/>
        <v>17994</v>
      </c>
      <c r="D21" s="14">
        <v>17913</v>
      </c>
      <c r="E21" s="14">
        <v>81</v>
      </c>
      <c r="F21" s="48">
        <f t="shared" si="1"/>
        <v>460</v>
      </c>
      <c r="G21" s="14">
        <v>457</v>
      </c>
      <c r="H21" s="14">
        <v>3</v>
      </c>
      <c r="I21" s="884" t="s">
        <v>314</v>
      </c>
      <c r="J21" s="885"/>
    </row>
    <row r="22" spans="1:10" ht="15.75" thickTop="1">
      <c r="A22" s="114" t="s">
        <v>734</v>
      </c>
      <c r="B22" s="115" t="s">
        <v>779</v>
      </c>
      <c r="C22" s="48">
        <f t="shared" si="0"/>
        <v>1579</v>
      </c>
      <c r="D22" s="14">
        <v>1579</v>
      </c>
      <c r="E22" s="14">
        <v>0</v>
      </c>
      <c r="F22" s="48">
        <f t="shared" si="1"/>
        <v>56</v>
      </c>
      <c r="G22" s="14">
        <v>56</v>
      </c>
      <c r="H22" s="14">
        <v>0</v>
      </c>
      <c r="I22" s="884" t="s">
        <v>780</v>
      </c>
      <c r="J22" s="885"/>
    </row>
    <row r="23" spans="1:10">
      <c r="A23" s="110">
        <v>1050</v>
      </c>
      <c r="B23" s="111" t="s">
        <v>315</v>
      </c>
      <c r="C23" s="49">
        <f t="shared" si="0"/>
        <v>170128</v>
      </c>
      <c r="D23" s="16">
        <v>169450</v>
      </c>
      <c r="E23" s="16">
        <v>678</v>
      </c>
      <c r="F23" s="49">
        <f t="shared" si="1"/>
        <v>3293</v>
      </c>
      <c r="G23" s="16">
        <v>3290</v>
      </c>
      <c r="H23" s="16">
        <v>3</v>
      </c>
      <c r="I23" s="886" t="s">
        <v>316</v>
      </c>
      <c r="J23" s="887"/>
    </row>
    <row r="24" spans="1:10">
      <c r="A24" s="114">
        <v>1061</v>
      </c>
      <c r="B24" s="115" t="s">
        <v>317</v>
      </c>
      <c r="C24" s="48">
        <f t="shared" si="0"/>
        <v>78311</v>
      </c>
      <c r="D24" s="14">
        <v>77873</v>
      </c>
      <c r="E24" s="14">
        <v>438</v>
      </c>
      <c r="F24" s="48">
        <f t="shared" si="1"/>
        <v>2403</v>
      </c>
      <c r="G24" s="14">
        <v>2399</v>
      </c>
      <c r="H24" s="14">
        <v>4</v>
      </c>
      <c r="I24" s="884" t="s">
        <v>318</v>
      </c>
      <c r="J24" s="885"/>
    </row>
    <row r="25" spans="1:10">
      <c r="A25" s="110">
        <v>1071</v>
      </c>
      <c r="B25" s="111" t="s">
        <v>319</v>
      </c>
      <c r="C25" s="49">
        <f t="shared" si="0"/>
        <v>130192</v>
      </c>
      <c r="D25" s="16">
        <v>129917</v>
      </c>
      <c r="E25" s="16">
        <v>275</v>
      </c>
      <c r="F25" s="49">
        <f t="shared" si="1"/>
        <v>4085</v>
      </c>
      <c r="G25" s="16">
        <v>4077</v>
      </c>
      <c r="H25" s="16">
        <v>8</v>
      </c>
      <c r="I25" s="886" t="s">
        <v>320</v>
      </c>
      <c r="J25" s="887"/>
    </row>
    <row r="26" spans="1:10">
      <c r="A26" s="114">
        <v>1073</v>
      </c>
      <c r="B26" s="115" t="s">
        <v>321</v>
      </c>
      <c r="C26" s="48">
        <f t="shared" si="0"/>
        <v>17974</v>
      </c>
      <c r="D26" s="14">
        <v>15292</v>
      </c>
      <c r="E26" s="14">
        <v>2682</v>
      </c>
      <c r="F26" s="48">
        <f t="shared" si="1"/>
        <v>448</v>
      </c>
      <c r="G26" s="14">
        <v>444</v>
      </c>
      <c r="H26" s="14">
        <v>4</v>
      </c>
      <c r="I26" s="884" t="s">
        <v>323</v>
      </c>
      <c r="J26" s="885"/>
    </row>
    <row r="27" spans="1:10">
      <c r="A27" s="110">
        <v>1079</v>
      </c>
      <c r="B27" s="111" t="s">
        <v>324</v>
      </c>
      <c r="C27" s="49">
        <f t="shared" si="0"/>
        <v>9313</v>
      </c>
      <c r="D27" s="16">
        <v>8567</v>
      </c>
      <c r="E27" s="16">
        <v>746</v>
      </c>
      <c r="F27" s="49">
        <f t="shared" si="1"/>
        <v>268</v>
      </c>
      <c r="G27" s="16">
        <v>267</v>
      </c>
      <c r="H27" s="16">
        <v>1</v>
      </c>
      <c r="I27" s="886" t="s">
        <v>326</v>
      </c>
      <c r="J27" s="887"/>
    </row>
    <row r="28" spans="1:10">
      <c r="A28" s="114">
        <v>1080</v>
      </c>
      <c r="B28" s="115" t="s">
        <v>327</v>
      </c>
      <c r="C28" s="48">
        <f t="shared" si="0"/>
        <v>3631</v>
      </c>
      <c r="D28" s="14">
        <v>3631</v>
      </c>
      <c r="E28" s="14">
        <v>0</v>
      </c>
      <c r="F28" s="48">
        <f t="shared" si="1"/>
        <v>91</v>
      </c>
      <c r="G28" s="14">
        <v>89</v>
      </c>
      <c r="H28" s="14">
        <v>2</v>
      </c>
      <c r="I28" s="884" t="s">
        <v>328</v>
      </c>
      <c r="J28" s="885"/>
    </row>
    <row r="29" spans="1:10">
      <c r="A29" s="108">
        <v>11</v>
      </c>
      <c r="B29" s="109" t="s">
        <v>329</v>
      </c>
      <c r="C29" s="49">
        <f t="shared" si="0"/>
        <v>144376</v>
      </c>
      <c r="D29" s="16">
        <v>142112</v>
      </c>
      <c r="E29" s="16">
        <v>2264</v>
      </c>
      <c r="F29" s="49">
        <f t="shared" si="1"/>
        <v>2960</v>
      </c>
      <c r="G29" s="16">
        <v>2954</v>
      </c>
      <c r="H29" s="16">
        <v>6</v>
      </c>
      <c r="I29" s="888" t="s">
        <v>330</v>
      </c>
      <c r="J29" s="889"/>
    </row>
    <row r="30" spans="1:10" s="96" customFormat="1" ht="22.5">
      <c r="A30" s="114">
        <v>1105</v>
      </c>
      <c r="B30" s="115" t="s">
        <v>331</v>
      </c>
      <c r="C30" s="48">
        <f t="shared" si="0"/>
        <v>51565</v>
      </c>
      <c r="D30" s="14">
        <v>51565</v>
      </c>
      <c r="E30" s="14">
        <v>0</v>
      </c>
      <c r="F30" s="48">
        <f t="shared" si="1"/>
        <v>650</v>
      </c>
      <c r="G30" s="14">
        <v>650</v>
      </c>
      <c r="H30" s="14">
        <v>0</v>
      </c>
      <c r="I30" s="884" t="s">
        <v>332</v>
      </c>
      <c r="J30" s="885"/>
    </row>
    <row r="31" spans="1:10">
      <c r="A31" s="110">
        <v>1106</v>
      </c>
      <c r="B31" s="111" t="s">
        <v>333</v>
      </c>
      <c r="C31" s="49">
        <f t="shared" si="0"/>
        <v>92811</v>
      </c>
      <c r="D31" s="16">
        <v>90547</v>
      </c>
      <c r="E31" s="16">
        <v>2264</v>
      </c>
      <c r="F31" s="49">
        <f t="shared" si="1"/>
        <v>2310</v>
      </c>
      <c r="G31" s="16">
        <v>2304</v>
      </c>
      <c r="H31" s="16">
        <v>6</v>
      </c>
      <c r="I31" s="886" t="s">
        <v>334</v>
      </c>
      <c r="J31" s="887"/>
    </row>
    <row r="32" spans="1:10">
      <c r="A32" s="343">
        <v>13</v>
      </c>
      <c r="B32" s="344" t="s">
        <v>335</v>
      </c>
      <c r="C32" s="48">
        <f t="shared" si="0"/>
        <v>13038</v>
      </c>
      <c r="D32" s="14">
        <v>12747</v>
      </c>
      <c r="E32" s="14">
        <v>291</v>
      </c>
      <c r="F32" s="48">
        <f t="shared" si="1"/>
        <v>540</v>
      </c>
      <c r="G32" s="14">
        <v>530</v>
      </c>
      <c r="H32" s="14">
        <v>10</v>
      </c>
      <c r="I32" s="896" t="s">
        <v>336</v>
      </c>
      <c r="J32" s="897"/>
    </row>
    <row r="33" spans="1:10">
      <c r="A33" s="110">
        <v>1392</v>
      </c>
      <c r="B33" s="111" t="s">
        <v>337</v>
      </c>
      <c r="C33" s="49">
        <f t="shared" si="0"/>
        <v>11234</v>
      </c>
      <c r="D33" s="16">
        <v>10943</v>
      </c>
      <c r="E33" s="16">
        <v>291</v>
      </c>
      <c r="F33" s="49">
        <f t="shared" si="1"/>
        <v>494</v>
      </c>
      <c r="G33" s="16">
        <v>486</v>
      </c>
      <c r="H33" s="16">
        <v>8</v>
      </c>
      <c r="I33" s="886" t="s">
        <v>338</v>
      </c>
      <c r="J33" s="887"/>
    </row>
    <row r="34" spans="1:10" s="96" customFormat="1">
      <c r="A34" s="114">
        <v>1393</v>
      </c>
      <c r="B34" s="115" t="s">
        <v>339</v>
      </c>
      <c r="C34" s="48">
        <f t="shared" si="0"/>
        <v>1804</v>
      </c>
      <c r="D34" s="14">
        <v>1804</v>
      </c>
      <c r="E34" s="14">
        <v>0</v>
      </c>
      <c r="F34" s="48">
        <f t="shared" si="1"/>
        <v>46</v>
      </c>
      <c r="G34" s="14">
        <v>44</v>
      </c>
      <c r="H34" s="14">
        <v>2</v>
      </c>
      <c r="I34" s="884" t="s">
        <v>341</v>
      </c>
      <c r="J34" s="885"/>
    </row>
    <row r="35" spans="1:10" s="96" customFormat="1">
      <c r="A35" s="108">
        <v>14</v>
      </c>
      <c r="B35" s="109" t="s">
        <v>342</v>
      </c>
      <c r="C35" s="49">
        <f t="shared" si="0"/>
        <v>163495</v>
      </c>
      <c r="D35" s="16">
        <v>157895</v>
      </c>
      <c r="E35" s="16">
        <v>5600</v>
      </c>
      <c r="F35" s="49">
        <f t="shared" si="1"/>
        <v>6666</v>
      </c>
      <c r="G35" s="16">
        <v>6628</v>
      </c>
      <c r="H35" s="16">
        <v>38</v>
      </c>
      <c r="I35" s="888" t="s">
        <v>343</v>
      </c>
      <c r="J35" s="889"/>
    </row>
    <row r="36" spans="1:10">
      <c r="A36" s="114">
        <v>1411</v>
      </c>
      <c r="B36" s="115" t="s">
        <v>344</v>
      </c>
      <c r="C36" s="48">
        <f t="shared" si="0"/>
        <v>5537</v>
      </c>
      <c r="D36" s="14">
        <v>5537</v>
      </c>
      <c r="E36" s="14">
        <v>0</v>
      </c>
      <c r="F36" s="48">
        <f t="shared" si="1"/>
        <v>192</v>
      </c>
      <c r="G36" s="14">
        <v>185</v>
      </c>
      <c r="H36" s="14">
        <v>7</v>
      </c>
      <c r="I36" s="884" t="s">
        <v>345</v>
      </c>
      <c r="J36" s="885"/>
    </row>
    <row r="37" spans="1:10" s="96" customFormat="1">
      <c r="A37" s="110">
        <v>1412</v>
      </c>
      <c r="B37" s="111" t="s">
        <v>346</v>
      </c>
      <c r="C37" s="49">
        <f t="shared" si="0"/>
        <v>157707</v>
      </c>
      <c r="D37" s="16">
        <v>152107</v>
      </c>
      <c r="E37" s="16">
        <v>5600</v>
      </c>
      <c r="F37" s="49">
        <f t="shared" si="1"/>
        <v>6463</v>
      </c>
      <c r="G37" s="16">
        <v>6433</v>
      </c>
      <c r="H37" s="16">
        <v>30</v>
      </c>
      <c r="I37" s="886" t="s">
        <v>576</v>
      </c>
      <c r="J37" s="887"/>
    </row>
    <row r="38" spans="1:10">
      <c r="A38" s="114">
        <v>1430</v>
      </c>
      <c r="B38" s="115" t="s">
        <v>716</v>
      </c>
      <c r="C38" s="48">
        <f t="shared" si="0"/>
        <v>251</v>
      </c>
      <c r="D38" s="14">
        <v>251</v>
      </c>
      <c r="E38" s="14">
        <v>0</v>
      </c>
      <c r="F38" s="48">
        <f t="shared" si="1"/>
        <v>11</v>
      </c>
      <c r="G38" s="14">
        <v>10</v>
      </c>
      <c r="H38" s="14">
        <v>1</v>
      </c>
      <c r="I38" s="884" t="s">
        <v>730</v>
      </c>
      <c r="J38" s="885"/>
    </row>
    <row r="39" spans="1:10" s="96" customFormat="1">
      <c r="A39" s="108">
        <v>15</v>
      </c>
      <c r="B39" s="109" t="s">
        <v>348</v>
      </c>
      <c r="C39" s="49">
        <f t="shared" si="0"/>
        <v>1480</v>
      </c>
      <c r="D39" s="16">
        <v>1480</v>
      </c>
      <c r="E39" s="16">
        <v>0</v>
      </c>
      <c r="F39" s="49">
        <f t="shared" si="1"/>
        <v>64</v>
      </c>
      <c r="G39" s="16">
        <v>63</v>
      </c>
      <c r="H39" s="16">
        <v>1</v>
      </c>
      <c r="I39" s="888" t="s">
        <v>349</v>
      </c>
      <c r="J39" s="889"/>
    </row>
    <row r="40" spans="1:10">
      <c r="A40" s="114">
        <v>1520</v>
      </c>
      <c r="B40" s="115" t="s">
        <v>350</v>
      </c>
      <c r="C40" s="48">
        <f t="shared" si="0"/>
        <v>1480</v>
      </c>
      <c r="D40" s="14">
        <v>1480</v>
      </c>
      <c r="E40" s="14">
        <v>0</v>
      </c>
      <c r="F40" s="48">
        <f t="shared" si="1"/>
        <v>64</v>
      </c>
      <c r="G40" s="14">
        <v>63</v>
      </c>
      <c r="H40" s="14">
        <v>1</v>
      </c>
      <c r="I40" s="884" t="s">
        <v>351</v>
      </c>
      <c r="J40" s="885"/>
    </row>
    <row r="41" spans="1:10" ht="33.75">
      <c r="A41" s="438">
        <v>16</v>
      </c>
      <c r="B41" s="435" t="s">
        <v>352</v>
      </c>
      <c r="C41" s="49">
        <f t="shared" si="0"/>
        <v>216770</v>
      </c>
      <c r="D41" s="437">
        <v>216770</v>
      </c>
      <c r="E41" s="437">
        <v>0</v>
      </c>
      <c r="F41" s="49">
        <f t="shared" si="1"/>
        <v>5632</v>
      </c>
      <c r="G41" s="437">
        <v>5630</v>
      </c>
      <c r="H41" s="437">
        <v>2</v>
      </c>
      <c r="I41" s="916" t="s">
        <v>353</v>
      </c>
      <c r="J41" s="916"/>
    </row>
    <row r="42" spans="1:10">
      <c r="A42" s="114">
        <v>1622</v>
      </c>
      <c r="B42" s="115" t="s">
        <v>354</v>
      </c>
      <c r="C42" s="48">
        <f t="shared" si="0"/>
        <v>216770</v>
      </c>
      <c r="D42" s="14">
        <v>216770</v>
      </c>
      <c r="E42" s="14">
        <v>0</v>
      </c>
      <c r="F42" s="48">
        <f t="shared" si="1"/>
        <v>5632</v>
      </c>
      <c r="G42" s="14">
        <v>5630</v>
      </c>
      <c r="H42" s="14">
        <v>2</v>
      </c>
      <c r="I42" s="884" t="s">
        <v>355</v>
      </c>
      <c r="J42" s="885"/>
    </row>
    <row r="43" spans="1:10" s="96" customFormat="1">
      <c r="A43" s="116" t="s">
        <v>41</v>
      </c>
      <c r="B43" s="22" t="s">
        <v>356</v>
      </c>
      <c r="C43" s="582">
        <f t="shared" si="0"/>
        <v>51431</v>
      </c>
      <c r="D43" s="87">
        <v>47547</v>
      </c>
      <c r="E43" s="87">
        <v>3884</v>
      </c>
      <c r="F43" s="583">
        <f t="shared" si="1"/>
        <v>1483</v>
      </c>
      <c r="G43" s="87">
        <v>1472</v>
      </c>
      <c r="H43" s="87">
        <v>11</v>
      </c>
      <c r="I43" s="917" t="s">
        <v>357</v>
      </c>
      <c r="J43" s="918"/>
    </row>
    <row r="44" spans="1:10" ht="27.75" customHeight="1">
      <c r="A44" s="114">
        <v>1702</v>
      </c>
      <c r="B44" s="115" t="s">
        <v>358</v>
      </c>
      <c r="C44" s="48">
        <f t="shared" si="0"/>
        <v>35044</v>
      </c>
      <c r="D44" s="14">
        <v>32737</v>
      </c>
      <c r="E44" s="14">
        <v>2307</v>
      </c>
      <c r="F44" s="48">
        <f t="shared" si="1"/>
        <v>956</v>
      </c>
      <c r="G44" s="14">
        <v>949</v>
      </c>
      <c r="H44" s="14">
        <v>7</v>
      </c>
      <c r="I44" s="884" t="s">
        <v>359</v>
      </c>
      <c r="J44" s="885"/>
    </row>
    <row r="45" spans="1:10" s="96" customFormat="1">
      <c r="A45" s="110">
        <v>1709</v>
      </c>
      <c r="B45" s="111" t="s">
        <v>360</v>
      </c>
      <c r="C45" s="49">
        <f t="shared" si="0"/>
        <v>16387</v>
      </c>
      <c r="D45" s="16">
        <v>14810</v>
      </c>
      <c r="E45" s="16">
        <v>1577</v>
      </c>
      <c r="F45" s="49">
        <f t="shared" si="1"/>
        <v>527</v>
      </c>
      <c r="G45" s="16">
        <v>523</v>
      </c>
      <c r="H45" s="16">
        <v>4</v>
      </c>
      <c r="I45" s="886" t="s">
        <v>361</v>
      </c>
      <c r="J45" s="887"/>
    </row>
    <row r="46" spans="1:10">
      <c r="A46" s="343">
        <v>18</v>
      </c>
      <c r="B46" s="344" t="s">
        <v>362</v>
      </c>
      <c r="C46" s="48">
        <f t="shared" si="0"/>
        <v>264159</v>
      </c>
      <c r="D46" s="14">
        <v>236581</v>
      </c>
      <c r="E46" s="14">
        <v>27578</v>
      </c>
      <c r="F46" s="48">
        <f t="shared" si="1"/>
        <v>3420</v>
      </c>
      <c r="G46" s="14">
        <v>3331</v>
      </c>
      <c r="H46" s="14">
        <v>89</v>
      </c>
      <c r="I46" s="896" t="s">
        <v>365</v>
      </c>
      <c r="J46" s="897"/>
    </row>
    <row r="47" spans="1:10" s="96" customFormat="1">
      <c r="A47" s="110">
        <v>1811</v>
      </c>
      <c r="B47" s="111" t="s">
        <v>366</v>
      </c>
      <c r="C47" s="49">
        <f t="shared" si="0"/>
        <v>261544</v>
      </c>
      <c r="D47" s="16">
        <v>233986</v>
      </c>
      <c r="E47" s="16">
        <v>27558</v>
      </c>
      <c r="F47" s="49">
        <f t="shared" si="1"/>
        <v>3383</v>
      </c>
      <c r="G47" s="16">
        <v>3295</v>
      </c>
      <c r="H47" s="16">
        <v>88</v>
      </c>
      <c r="I47" s="886" t="s">
        <v>368</v>
      </c>
      <c r="J47" s="887"/>
    </row>
    <row r="48" spans="1:10">
      <c r="A48" s="114">
        <v>1820</v>
      </c>
      <c r="B48" s="115" t="s">
        <v>369</v>
      </c>
      <c r="C48" s="48">
        <f t="shared" si="0"/>
        <v>2615</v>
      </c>
      <c r="D48" s="14">
        <v>2595</v>
      </c>
      <c r="E48" s="14">
        <v>20</v>
      </c>
      <c r="F48" s="48">
        <f t="shared" si="1"/>
        <v>37</v>
      </c>
      <c r="G48" s="14">
        <v>36</v>
      </c>
      <c r="H48" s="14">
        <v>1</v>
      </c>
      <c r="I48" s="884" t="s">
        <v>370</v>
      </c>
      <c r="J48" s="885"/>
    </row>
    <row r="49" spans="1:10">
      <c r="A49" s="108">
        <v>19</v>
      </c>
      <c r="B49" s="109" t="s">
        <v>371</v>
      </c>
      <c r="C49" s="49">
        <f t="shared" si="0"/>
        <v>433606</v>
      </c>
      <c r="D49" s="16">
        <v>270892</v>
      </c>
      <c r="E49" s="16">
        <v>162714</v>
      </c>
      <c r="F49" s="49">
        <f t="shared" si="1"/>
        <v>885</v>
      </c>
      <c r="G49" s="16">
        <v>736</v>
      </c>
      <c r="H49" s="16">
        <v>149</v>
      </c>
      <c r="I49" s="888" t="s">
        <v>372</v>
      </c>
      <c r="J49" s="889"/>
    </row>
    <row r="50" spans="1:10" s="96" customFormat="1">
      <c r="A50" s="343">
        <v>20</v>
      </c>
      <c r="B50" s="344" t="s">
        <v>373</v>
      </c>
      <c r="C50" s="48">
        <f t="shared" si="0"/>
        <v>2540472</v>
      </c>
      <c r="D50" s="14">
        <v>1567044</v>
      </c>
      <c r="E50" s="14">
        <v>973428</v>
      </c>
      <c r="F50" s="48">
        <f t="shared" si="1"/>
        <v>7885</v>
      </c>
      <c r="G50" s="14">
        <v>6379</v>
      </c>
      <c r="H50" s="14">
        <v>1506</v>
      </c>
      <c r="I50" s="896" t="s">
        <v>375</v>
      </c>
      <c r="J50" s="897"/>
    </row>
    <row r="51" spans="1:10" ht="27" customHeight="1">
      <c r="A51" s="108">
        <v>21</v>
      </c>
      <c r="B51" s="109" t="s">
        <v>376</v>
      </c>
      <c r="C51" s="49">
        <f t="shared" si="0"/>
        <v>8410</v>
      </c>
      <c r="D51" s="16">
        <v>8410</v>
      </c>
      <c r="E51" s="16">
        <v>0</v>
      </c>
      <c r="F51" s="49">
        <f t="shared" si="1"/>
        <v>262</v>
      </c>
      <c r="G51" s="16">
        <v>261</v>
      </c>
      <c r="H51" s="16">
        <v>1</v>
      </c>
      <c r="I51" s="888" t="s">
        <v>377</v>
      </c>
      <c r="J51" s="889"/>
    </row>
    <row r="52" spans="1:10" ht="22.5">
      <c r="A52" s="114">
        <v>2100</v>
      </c>
      <c r="B52" s="115" t="s">
        <v>378</v>
      </c>
      <c r="C52" s="48">
        <f t="shared" si="0"/>
        <v>8410</v>
      </c>
      <c r="D52" s="14">
        <v>8410</v>
      </c>
      <c r="E52" s="14">
        <v>0</v>
      </c>
      <c r="F52" s="48">
        <f t="shared" si="1"/>
        <v>262</v>
      </c>
      <c r="G52" s="14">
        <v>261</v>
      </c>
      <c r="H52" s="14">
        <v>1</v>
      </c>
      <c r="I52" s="884" t="s">
        <v>379</v>
      </c>
      <c r="J52" s="885"/>
    </row>
    <row r="53" spans="1:10" s="96" customFormat="1">
      <c r="A53" s="108">
        <v>22</v>
      </c>
      <c r="B53" s="109" t="s">
        <v>380</v>
      </c>
      <c r="C53" s="49">
        <f t="shared" si="0"/>
        <v>304402</v>
      </c>
      <c r="D53" s="16">
        <v>292591</v>
      </c>
      <c r="E53" s="16">
        <v>11811</v>
      </c>
      <c r="F53" s="49">
        <f t="shared" si="1"/>
        <v>7081</v>
      </c>
      <c r="G53" s="16">
        <v>6869</v>
      </c>
      <c r="H53" s="16">
        <v>212</v>
      </c>
      <c r="I53" s="888" t="s">
        <v>381</v>
      </c>
      <c r="J53" s="889"/>
    </row>
    <row r="54" spans="1:10" ht="22.5">
      <c r="A54" s="114">
        <v>2211</v>
      </c>
      <c r="B54" s="115" t="s">
        <v>382</v>
      </c>
      <c r="C54" s="48">
        <f t="shared" si="0"/>
        <v>2400</v>
      </c>
      <c r="D54" s="14">
        <v>2400</v>
      </c>
      <c r="E54" s="14">
        <v>0</v>
      </c>
      <c r="F54" s="48">
        <f t="shared" si="1"/>
        <v>45</v>
      </c>
      <c r="G54" s="14">
        <v>45</v>
      </c>
      <c r="H54" s="14">
        <v>0</v>
      </c>
      <c r="I54" s="884" t="s">
        <v>383</v>
      </c>
      <c r="J54" s="885"/>
    </row>
    <row r="55" spans="1:10" s="96" customFormat="1">
      <c r="A55" s="110">
        <v>2220</v>
      </c>
      <c r="B55" s="111" t="s">
        <v>384</v>
      </c>
      <c r="C55" s="49">
        <f t="shared" si="0"/>
        <v>302002</v>
      </c>
      <c r="D55" s="16">
        <v>290191</v>
      </c>
      <c r="E55" s="16">
        <v>11811</v>
      </c>
      <c r="F55" s="49">
        <f t="shared" si="1"/>
        <v>7036</v>
      </c>
      <c r="G55" s="16">
        <v>6824</v>
      </c>
      <c r="H55" s="16">
        <v>212</v>
      </c>
      <c r="I55" s="886" t="s">
        <v>385</v>
      </c>
      <c r="J55" s="887"/>
    </row>
    <row r="56" spans="1:10">
      <c r="A56" s="343">
        <v>23</v>
      </c>
      <c r="B56" s="344" t="s">
        <v>386</v>
      </c>
      <c r="C56" s="48">
        <f t="shared" si="0"/>
        <v>780357</v>
      </c>
      <c r="D56" s="14">
        <v>764134</v>
      </c>
      <c r="E56" s="14">
        <v>16223</v>
      </c>
      <c r="F56" s="48">
        <f t="shared" si="1"/>
        <v>20114</v>
      </c>
      <c r="G56" s="14">
        <v>20028</v>
      </c>
      <c r="H56" s="14">
        <v>86</v>
      </c>
      <c r="I56" s="896" t="s">
        <v>387</v>
      </c>
      <c r="J56" s="897"/>
    </row>
    <row r="57" spans="1:10" s="96" customFormat="1">
      <c r="A57" s="110">
        <v>2310</v>
      </c>
      <c r="B57" s="111" t="s">
        <v>388</v>
      </c>
      <c r="C57" s="49">
        <f t="shared" si="0"/>
        <v>59039</v>
      </c>
      <c r="D57" s="16">
        <v>59039</v>
      </c>
      <c r="E57" s="16">
        <v>0</v>
      </c>
      <c r="F57" s="49">
        <f t="shared" si="1"/>
        <v>1521</v>
      </c>
      <c r="G57" s="16">
        <v>1518</v>
      </c>
      <c r="H57" s="16">
        <v>3</v>
      </c>
      <c r="I57" s="886" t="s">
        <v>390</v>
      </c>
      <c r="J57" s="887"/>
    </row>
    <row r="58" spans="1:10">
      <c r="A58" s="114">
        <v>2394</v>
      </c>
      <c r="B58" s="115" t="s">
        <v>391</v>
      </c>
      <c r="C58" s="48">
        <f t="shared" si="0"/>
        <v>71364</v>
      </c>
      <c r="D58" s="14">
        <v>60480</v>
      </c>
      <c r="E58" s="14">
        <v>10884</v>
      </c>
      <c r="F58" s="48">
        <f t="shared" si="1"/>
        <v>916</v>
      </c>
      <c r="G58" s="14">
        <v>887</v>
      </c>
      <c r="H58" s="14">
        <v>29</v>
      </c>
      <c r="I58" s="884" t="s">
        <v>392</v>
      </c>
      <c r="J58" s="885"/>
    </row>
    <row r="59" spans="1:10" s="96" customFormat="1">
      <c r="A59" s="110">
        <v>2395</v>
      </c>
      <c r="B59" s="111" t="s">
        <v>393</v>
      </c>
      <c r="C59" s="49">
        <f t="shared" si="0"/>
        <v>587694</v>
      </c>
      <c r="D59" s="16">
        <v>582355</v>
      </c>
      <c r="E59" s="16">
        <v>5339</v>
      </c>
      <c r="F59" s="49">
        <f t="shared" si="1"/>
        <v>15904</v>
      </c>
      <c r="G59" s="16">
        <v>15877</v>
      </c>
      <c r="H59" s="16">
        <v>27</v>
      </c>
      <c r="I59" s="886" t="s">
        <v>394</v>
      </c>
      <c r="J59" s="887"/>
    </row>
    <row r="60" spans="1:10">
      <c r="A60" s="114">
        <v>2396</v>
      </c>
      <c r="B60" s="115" t="s">
        <v>395</v>
      </c>
      <c r="C60" s="48">
        <f t="shared" si="0"/>
        <v>41142</v>
      </c>
      <c r="D60" s="14">
        <v>41142</v>
      </c>
      <c r="E60" s="14">
        <v>0</v>
      </c>
      <c r="F60" s="48">
        <f t="shared" si="1"/>
        <v>1234</v>
      </c>
      <c r="G60" s="14">
        <v>1210</v>
      </c>
      <c r="H60" s="14">
        <v>24</v>
      </c>
      <c r="I60" s="884" t="s">
        <v>396</v>
      </c>
      <c r="J60" s="885"/>
    </row>
    <row r="61" spans="1:10">
      <c r="A61" s="110">
        <v>2399</v>
      </c>
      <c r="B61" s="111" t="s">
        <v>397</v>
      </c>
      <c r="C61" s="49">
        <f t="shared" si="0"/>
        <v>21118</v>
      </c>
      <c r="D61" s="16">
        <v>21118</v>
      </c>
      <c r="E61" s="16">
        <v>0</v>
      </c>
      <c r="F61" s="49">
        <f t="shared" si="1"/>
        <v>539</v>
      </c>
      <c r="G61" s="16">
        <v>536</v>
      </c>
      <c r="H61" s="16">
        <v>3</v>
      </c>
      <c r="I61" s="886" t="s">
        <v>398</v>
      </c>
      <c r="J61" s="887"/>
    </row>
    <row r="62" spans="1:10" s="96" customFormat="1">
      <c r="A62" s="343">
        <v>24</v>
      </c>
      <c r="B62" s="344" t="s">
        <v>399</v>
      </c>
      <c r="C62" s="48">
        <f t="shared" si="0"/>
        <v>861666</v>
      </c>
      <c r="D62" s="14">
        <v>652363</v>
      </c>
      <c r="E62" s="14">
        <v>209303</v>
      </c>
      <c r="F62" s="48">
        <f t="shared" si="1"/>
        <v>2777</v>
      </c>
      <c r="G62" s="14">
        <v>2539</v>
      </c>
      <c r="H62" s="14">
        <v>238</v>
      </c>
      <c r="I62" s="896" t="s">
        <v>400</v>
      </c>
      <c r="J62" s="897"/>
    </row>
    <row r="63" spans="1:10" ht="22.5">
      <c r="A63" s="343">
        <v>25</v>
      </c>
      <c r="B63" s="344" t="s">
        <v>401</v>
      </c>
      <c r="C63" s="48">
        <f t="shared" si="0"/>
        <v>975252</v>
      </c>
      <c r="D63" s="14">
        <v>968626</v>
      </c>
      <c r="E63" s="14">
        <v>6626</v>
      </c>
      <c r="F63" s="48">
        <f t="shared" si="1"/>
        <v>21482</v>
      </c>
      <c r="G63" s="14">
        <v>21428</v>
      </c>
      <c r="H63" s="14">
        <v>54</v>
      </c>
      <c r="I63" s="896" t="s">
        <v>402</v>
      </c>
      <c r="J63" s="897"/>
    </row>
    <row r="64" spans="1:10" s="96" customFormat="1">
      <c r="A64" s="110">
        <v>2511</v>
      </c>
      <c r="B64" s="111" t="s">
        <v>403</v>
      </c>
      <c r="C64" s="49">
        <f t="shared" si="0"/>
        <v>923957</v>
      </c>
      <c r="D64" s="16">
        <v>917475</v>
      </c>
      <c r="E64" s="16">
        <v>6482</v>
      </c>
      <c r="F64" s="49">
        <f t="shared" si="1"/>
        <v>20171</v>
      </c>
      <c r="G64" s="16">
        <v>20120</v>
      </c>
      <c r="H64" s="16">
        <v>51</v>
      </c>
      <c r="I64" s="886" t="s">
        <v>404</v>
      </c>
      <c r="J64" s="887"/>
    </row>
    <row r="65" spans="1:10" s="96" customFormat="1">
      <c r="A65" s="114">
        <v>2591</v>
      </c>
      <c r="B65" s="115" t="s">
        <v>596</v>
      </c>
      <c r="C65" s="48">
        <f t="shared" si="0"/>
        <v>9378</v>
      </c>
      <c r="D65" s="14">
        <v>9378</v>
      </c>
      <c r="E65" s="14">
        <v>0</v>
      </c>
      <c r="F65" s="48">
        <f t="shared" si="1"/>
        <v>210</v>
      </c>
      <c r="G65" s="14">
        <v>210</v>
      </c>
      <c r="H65" s="14">
        <v>0</v>
      </c>
      <c r="I65" s="884" t="s">
        <v>406</v>
      </c>
      <c r="J65" s="885"/>
    </row>
    <row r="66" spans="1:10" s="31" customFormat="1" ht="12.75">
      <c r="A66" s="110">
        <v>2592</v>
      </c>
      <c r="B66" s="111" t="s">
        <v>407</v>
      </c>
      <c r="C66" s="49">
        <f t="shared" si="0"/>
        <v>26884</v>
      </c>
      <c r="D66" s="16">
        <v>26884</v>
      </c>
      <c r="E66" s="16">
        <v>0</v>
      </c>
      <c r="F66" s="49">
        <f t="shared" si="1"/>
        <v>632</v>
      </c>
      <c r="G66" s="16">
        <v>630</v>
      </c>
      <c r="H66" s="16">
        <v>2</v>
      </c>
      <c r="I66" s="886" t="s">
        <v>408</v>
      </c>
      <c r="J66" s="887"/>
    </row>
    <row r="67" spans="1:10" s="96" customFormat="1">
      <c r="A67" s="114">
        <v>2599</v>
      </c>
      <c r="B67" s="115" t="s">
        <v>409</v>
      </c>
      <c r="C67" s="48">
        <f t="shared" si="0"/>
        <v>15033</v>
      </c>
      <c r="D67" s="14">
        <v>14889</v>
      </c>
      <c r="E67" s="14">
        <v>144</v>
      </c>
      <c r="F67" s="48">
        <f t="shared" si="1"/>
        <v>469</v>
      </c>
      <c r="G67" s="14">
        <v>468</v>
      </c>
      <c r="H67" s="14">
        <v>1</v>
      </c>
      <c r="I67" s="884" t="s">
        <v>410</v>
      </c>
      <c r="J67" s="885"/>
    </row>
    <row r="68" spans="1:10" s="31" customFormat="1" ht="12.75">
      <c r="A68" s="108">
        <v>27</v>
      </c>
      <c r="B68" s="109" t="s">
        <v>411</v>
      </c>
      <c r="C68" s="49">
        <f t="shared" si="0"/>
        <v>101503</v>
      </c>
      <c r="D68" s="16">
        <v>100953</v>
      </c>
      <c r="E68" s="16">
        <v>550</v>
      </c>
      <c r="F68" s="49">
        <f t="shared" si="1"/>
        <v>2076</v>
      </c>
      <c r="G68" s="16">
        <v>2069</v>
      </c>
      <c r="H68" s="16">
        <v>7</v>
      </c>
      <c r="I68" s="888" t="s">
        <v>413</v>
      </c>
      <c r="J68" s="889"/>
    </row>
    <row r="69" spans="1:10" s="96" customFormat="1" ht="22.5">
      <c r="A69" s="114">
        <v>2710</v>
      </c>
      <c r="B69" s="115" t="s">
        <v>600</v>
      </c>
      <c r="C69" s="48">
        <f t="shared" si="0"/>
        <v>29030</v>
      </c>
      <c r="D69" s="14">
        <v>29030</v>
      </c>
      <c r="E69" s="14">
        <v>0</v>
      </c>
      <c r="F69" s="48">
        <f t="shared" si="1"/>
        <v>638</v>
      </c>
      <c r="G69" s="14">
        <v>634</v>
      </c>
      <c r="H69" s="14">
        <v>4</v>
      </c>
      <c r="I69" s="884" t="s">
        <v>414</v>
      </c>
      <c r="J69" s="885"/>
    </row>
    <row r="70" spans="1:10" ht="22.5">
      <c r="A70" s="110">
        <v>2730</v>
      </c>
      <c r="B70" s="111" t="s">
        <v>415</v>
      </c>
      <c r="C70" s="49">
        <f t="shared" si="0"/>
        <v>41795</v>
      </c>
      <c r="D70" s="16">
        <v>41795</v>
      </c>
      <c r="E70" s="16">
        <v>0</v>
      </c>
      <c r="F70" s="49">
        <f t="shared" si="1"/>
        <v>792</v>
      </c>
      <c r="G70" s="16">
        <v>792</v>
      </c>
      <c r="H70" s="16">
        <v>0</v>
      </c>
      <c r="I70" s="886" t="s">
        <v>416</v>
      </c>
      <c r="J70" s="887"/>
    </row>
    <row r="71" spans="1:10" s="96" customFormat="1">
      <c r="A71" s="114">
        <v>2740</v>
      </c>
      <c r="B71" s="115" t="s">
        <v>417</v>
      </c>
      <c r="C71" s="48">
        <f t="shared" si="0"/>
        <v>6337</v>
      </c>
      <c r="D71" s="14">
        <v>5787</v>
      </c>
      <c r="E71" s="14">
        <v>550</v>
      </c>
      <c r="F71" s="48">
        <f t="shared" si="1"/>
        <v>80</v>
      </c>
      <c r="G71" s="14">
        <v>79</v>
      </c>
      <c r="H71" s="14">
        <v>1</v>
      </c>
      <c r="I71" s="884" t="s">
        <v>418</v>
      </c>
      <c r="J71" s="885"/>
    </row>
    <row r="72" spans="1:10">
      <c r="A72" s="110">
        <v>2750</v>
      </c>
      <c r="B72" s="111" t="s">
        <v>691</v>
      </c>
      <c r="C72" s="49">
        <f t="shared" si="0"/>
        <v>8001</v>
      </c>
      <c r="D72" s="16">
        <v>8001</v>
      </c>
      <c r="E72" s="16">
        <v>0</v>
      </c>
      <c r="F72" s="49">
        <f t="shared" si="1"/>
        <v>206</v>
      </c>
      <c r="G72" s="16">
        <v>205</v>
      </c>
      <c r="H72" s="16">
        <v>1</v>
      </c>
      <c r="I72" s="886" t="s">
        <v>729</v>
      </c>
      <c r="J72" s="887"/>
    </row>
    <row r="73" spans="1:10" s="96" customFormat="1">
      <c r="A73" s="114">
        <v>2790</v>
      </c>
      <c r="B73" s="115" t="s">
        <v>419</v>
      </c>
      <c r="C73" s="48">
        <f t="shared" si="0"/>
        <v>16340</v>
      </c>
      <c r="D73" s="14">
        <v>16340</v>
      </c>
      <c r="E73" s="14">
        <v>0</v>
      </c>
      <c r="F73" s="48">
        <f t="shared" si="1"/>
        <v>360</v>
      </c>
      <c r="G73" s="14">
        <v>359</v>
      </c>
      <c r="H73" s="14">
        <v>1</v>
      </c>
      <c r="I73" s="884" t="s">
        <v>420</v>
      </c>
      <c r="J73" s="885"/>
    </row>
    <row r="74" spans="1:10">
      <c r="A74" s="116">
        <v>28</v>
      </c>
      <c r="B74" s="22" t="s">
        <v>421</v>
      </c>
      <c r="C74" s="583">
        <f t="shared" si="0"/>
        <v>62836</v>
      </c>
      <c r="D74" s="87">
        <v>62836</v>
      </c>
      <c r="E74" s="87">
        <v>0</v>
      </c>
      <c r="F74" s="583">
        <f t="shared" si="1"/>
        <v>1482</v>
      </c>
      <c r="G74" s="87">
        <v>1482</v>
      </c>
      <c r="H74" s="87">
        <v>0</v>
      </c>
      <c r="I74" s="917" t="s">
        <v>422</v>
      </c>
      <c r="J74" s="918"/>
    </row>
    <row r="75" spans="1:10" s="96" customFormat="1" ht="49.5" customHeight="1">
      <c r="A75" s="114">
        <v>2810</v>
      </c>
      <c r="B75" s="115" t="s">
        <v>423</v>
      </c>
      <c r="C75" s="48">
        <f t="shared" si="0"/>
        <v>62836</v>
      </c>
      <c r="D75" s="14">
        <v>62836</v>
      </c>
      <c r="E75" s="14">
        <v>0</v>
      </c>
      <c r="F75" s="48">
        <f t="shared" si="1"/>
        <v>1482</v>
      </c>
      <c r="G75" s="14">
        <v>1482</v>
      </c>
      <c r="H75" s="14">
        <v>0</v>
      </c>
      <c r="I75" s="884" t="s">
        <v>424</v>
      </c>
      <c r="J75" s="885"/>
    </row>
    <row r="76" spans="1:10">
      <c r="A76" s="108">
        <v>29</v>
      </c>
      <c r="B76" s="109" t="s">
        <v>607</v>
      </c>
      <c r="C76" s="49">
        <f t="shared" ref="C76:C101" si="2">SUM(D76:E76)</f>
        <v>7554</v>
      </c>
      <c r="D76" s="16">
        <v>7323</v>
      </c>
      <c r="E76" s="16">
        <v>231</v>
      </c>
      <c r="F76" s="49">
        <f t="shared" ref="F76:F101" si="3">SUM(H76,G76)</f>
        <v>264</v>
      </c>
      <c r="G76" s="16">
        <v>257</v>
      </c>
      <c r="H76" s="16">
        <v>7</v>
      </c>
      <c r="I76" s="888" t="s">
        <v>426</v>
      </c>
      <c r="J76" s="889"/>
    </row>
    <row r="77" spans="1:10" ht="27" customHeight="1">
      <c r="A77" s="114">
        <v>2920</v>
      </c>
      <c r="B77" s="115" t="s">
        <v>427</v>
      </c>
      <c r="C77" s="48">
        <f t="shared" si="2"/>
        <v>5268</v>
      </c>
      <c r="D77" s="14">
        <v>5037</v>
      </c>
      <c r="E77" s="14">
        <v>231</v>
      </c>
      <c r="F77" s="48">
        <f t="shared" si="3"/>
        <v>225</v>
      </c>
      <c r="G77" s="14">
        <v>218</v>
      </c>
      <c r="H77" s="14">
        <v>7</v>
      </c>
      <c r="I77" s="884" t="s">
        <v>428</v>
      </c>
      <c r="J77" s="885"/>
    </row>
    <row r="78" spans="1:10">
      <c r="A78" s="110">
        <v>2930</v>
      </c>
      <c r="B78" s="111" t="s">
        <v>429</v>
      </c>
      <c r="C78" s="49">
        <f t="shared" si="2"/>
        <v>2286</v>
      </c>
      <c r="D78" s="16">
        <v>2286</v>
      </c>
      <c r="E78" s="16">
        <v>0</v>
      </c>
      <c r="F78" s="49">
        <f t="shared" si="3"/>
        <v>39</v>
      </c>
      <c r="G78" s="16">
        <v>39</v>
      </c>
      <c r="H78" s="16">
        <v>0</v>
      </c>
      <c r="I78" s="886" t="s">
        <v>431</v>
      </c>
      <c r="J78" s="887"/>
    </row>
    <row r="79" spans="1:10">
      <c r="A79" s="343">
        <v>30</v>
      </c>
      <c r="B79" s="344" t="s">
        <v>432</v>
      </c>
      <c r="C79" s="48">
        <f t="shared" si="2"/>
        <v>1880</v>
      </c>
      <c r="D79" s="14">
        <v>1880</v>
      </c>
      <c r="E79" s="14">
        <v>0</v>
      </c>
      <c r="F79" s="48">
        <f t="shared" si="3"/>
        <v>49</v>
      </c>
      <c r="G79" s="14">
        <v>49</v>
      </c>
      <c r="H79" s="14">
        <v>0</v>
      </c>
      <c r="I79" s="896" t="s">
        <v>433</v>
      </c>
      <c r="J79" s="897"/>
    </row>
    <row r="80" spans="1:10">
      <c r="A80" s="114">
        <v>3012</v>
      </c>
      <c r="B80" s="115" t="s">
        <v>434</v>
      </c>
      <c r="C80" s="48">
        <f t="shared" si="2"/>
        <v>1880</v>
      </c>
      <c r="D80" s="14">
        <v>1880</v>
      </c>
      <c r="E80" s="14">
        <v>0</v>
      </c>
      <c r="F80" s="48">
        <f t="shared" si="3"/>
        <v>49</v>
      </c>
      <c r="G80" s="14">
        <v>49</v>
      </c>
      <c r="H80" s="14">
        <v>0</v>
      </c>
      <c r="I80" s="884" t="s">
        <v>435</v>
      </c>
      <c r="J80" s="885"/>
    </row>
    <row r="81" spans="1:10">
      <c r="A81" s="108">
        <v>31</v>
      </c>
      <c r="B81" s="109" t="s">
        <v>436</v>
      </c>
      <c r="C81" s="49">
        <f t="shared" si="2"/>
        <v>164154</v>
      </c>
      <c r="D81" s="16">
        <v>162659</v>
      </c>
      <c r="E81" s="16">
        <v>1495</v>
      </c>
      <c r="F81" s="49">
        <f t="shared" si="3"/>
        <v>3804</v>
      </c>
      <c r="G81" s="16">
        <v>3783</v>
      </c>
      <c r="H81" s="16">
        <v>21</v>
      </c>
      <c r="I81" s="888" t="s">
        <v>437</v>
      </c>
      <c r="J81" s="889"/>
    </row>
    <row r="82" spans="1:10" s="96" customFormat="1">
      <c r="A82" s="114">
        <v>3100</v>
      </c>
      <c r="B82" s="115" t="s">
        <v>436</v>
      </c>
      <c r="C82" s="48">
        <f t="shared" si="2"/>
        <v>164154</v>
      </c>
      <c r="D82" s="14">
        <v>162659</v>
      </c>
      <c r="E82" s="14">
        <v>1495</v>
      </c>
      <c r="F82" s="48">
        <f t="shared" si="3"/>
        <v>3804</v>
      </c>
      <c r="G82" s="14">
        <v>3783</v>
      </c>
      <c r="H82" s="14">
        <v>21</v>
      </c>
      <c r="I82" s="884" t="s">
        <v>438</v>
      </c>
      <c r="J82" s="885"/>
    </row>
    <row r="83" spans="1:10">
      <c r="A83" s="108">
        <v>32</v>
      </c>
      <c r="B83" s="109" t="s">
        <v>439</v>
      </c>
      <c r="C83" s="49">
        <f t="shared" si="2"/>
        <v>9508</v>
      </c>
      <c r="D83" s="16">
        <v>9508</v>
      </c>
      <c r="E83" s="16">
        <v>0</v>
      </c>
      <c r="F83" s="49">
        <f t="shared" si="3"/>
        <v>182</v>
      </c>
      <c r="G83" s="16">
        <v>182</v>
      </c>
      <c r="H83" s="16">
        <v>0</v>
      </c>
      <c r="I83" s="888" t="s">
        <v>440</v>
      </c>
      <c r="J83" s="889"/>
    </row>
    <row r="84" spans="1:10">
      <c r="A84" s="114">
        <v>3250</v>
      </c>
      <c r="B84" s="115" t="s">
        <v>441</v>
      </c>
      <c r="C84" s="48">
        <f t="shared" si="2"/>
        <v>5531</v>
      </c>
      <c r="D84" s="14">
        <v>5531</v>
      </c>
      <c r="E84" s="14">
        <v>0</v>
      </c>
      <c r="F84" s="48">
        <f t="shared" si="3"/>
        <v>99</v>
      </c>
      <c r="G84" s="14">
        <v>99</v>
      </c>
      <c r="H84" s="14">
        <v>0</v>
      </c>
      <c r="I84" s="884" t="s">
        <v>442</v>
      </c>
      <c r="J84" s="885"/>
    </row>
    <row r="85" spans="1:10">
      <c r="A85" s="110">
        <v>3290</v>
      </c>
      <c r="B85" s="111" t="s">
        <v>443</v>
      </c>
      <c r="C85" s="49">
        <f t="shared" si="2"/>
        <v>3977</v>
      </c>
      <c r="D85" s="16">
        <v>3977</v>
      </c>
      <c r="E85" s="16">
        <v>0</v>
      </c>
      <c r="F85" s="49">
        <f t="shared" si="3"/>
        <v>83</v>
      </c>
      <c r="G85" s="16">
        <v>83</v>
      </c>
      <c r="H85" s="16">
        <v>0</v>
      </c>
      <c r="I85" s="886" t="s">
        <v>444</v>
      </c>
      <c r="J85" s="887"/>
    </row>
    <row r="86" spans="1:10">
      <c r="A86" s="343">
        <v>33</v>
      </c>
      <c r="B86" s="344" t="s">
        <v>445</v>
      </c>
      <c r="C86" s="48">
        <f t="shared" si="2"/>
        <v>152993</v>
      </c>
      <c r="D86" s="14">
        <v>143512</v>
      </c>
      <c r="E86" s="14">
        <v>9481</v>
      </c>
      <c r="F86" s="48">
        <f t="shared" si="3"/>
        <v>2566</v>
      </c>
      <c r="G86" s="14">
        <v>2546</v>
      </c>
      <c r="H86" s="14">
        <v>20</v>
      </c>
      <c r="I86" s="896" t="s">
        <v>446</v>
      </c>
      <c r="J86" s="897"/>
    </row>
    <row r="87" spans="1:10">
      <c r="A87" s="110">
        <v>3311</v>
      </c>
      <c r="B87" s="111" t="s">
        <v>447</v>
      </c>
      <c r="C87" s="49">
        <f t="shared" si="2"/>
        <v>2747</v>
      </c>
      <c r="D87" s="16">
        <v>2747</v>
      </c>
      <c r="E87" s="16">
        <v>0</v>
      </c>
      <c r="F87" s="49">
        <f t="shared" si="3"/>
        <v>97</v>
      </c>
      <c r="G87" s="16">
        <v>97</v>
      </c>
      <c r="H87" s="16">
        <v>0</v>
      </c>
      <c r="I87" s="886" t="s">
        <v>449</v>
      </c>
      <c r="J87" s="887"/>
    </row>
    <row r="88" spans="1:10">
      <c r="A88" s="114">
        <v>3315</v>
      </c>
      <c r="B88" s="115" t="s">
        <v>452</v>
      </c>
      <c r="C88" s="48">
        <f t="shared" si="2"/>
        <v>131577</v>
      </c>
      <c r="D88" s="14">
        <v>122096</v>
      </c>
      <c r="E88" s="14">
        <v>9481</v>
      </c>
      <c r="F88" s="48">
        <f t="shared" si="3"/>
        <v>2046</v>
      </c>
      <c r="G88" s="14">
        <v>2026</v>
      </c>
      <c r="H88" s="14">
        <v>20</v>
      </c>
      <c r="I88" s="884" t="s">
        <v>453</v>
      </c>
      <c r="J88" s="885"/>
    </row>
    <row r="89" spans="1:10" ht="16.5" thickBot="1">
      <c r="A89" s="349" t="s">
        <v>454</v>
      </c>
      <c r="B89" s="350" t="s">
        <v>455</v>
      </c>
      <c r="C89" s="584">
        <f t="shared" si="2"/>
        <v>1358404</v>
      </c>
      <c r="D89" s="348">
        <v>484146</v>
      </c>
      <c r="E89" s="348">
        <v>874258</v>
      </c>
      <c r="F89" s="584">
        <f t="shared" si="3"/>
        <v>4065</v>
      </c>
      <c r="G89" s="348">
        <v>2531</v>
      </c>
      <c r="H89" s="348">
        <v>1534</v>
      </c>
      <c r="I89" s="894" t="s">
        <v>456</v>
      </c>
      <c r="J89" s="895"/>
    </row>
    <row r="90" spans="1:10" ht="15.75" thickTop="1">
      <c r="A90" s="343">
        <v>35</v>
      </c>
      <c r="B90" s="344" t="s">
        <v>455</v>
      </c>
      <c r="C90" s="48">
        <f t="shared" si="2"/>
        <v>1358404</v>
      </c>
      <c r="D90" s="14">
        <v>484146</v>
      </c>
      <c r="E90" s="14">
        <v>874258</v>
      </c>
      <c r="F90" s="48">
        <f t="shared" si="3"/>
        <v>4065</v>
      </c>
      <c r="G90" s="14">
        <v>2531</v>
      </c>
      <c r="H90" s="14">
        <v>1534</v>
      </c>
      <c r="I90" s="896" t="s">
        <v>457</v>
      </c>
      <c r="J90" s="897"/>
    </row>
    <row r="91" spans="1:10" ht="24.75" customHeight="1">
      <c r="A91" s="345" t="s">
        <v>458</v>
      </c>
      <c r="B91" s="346" t="s">
        <v>459</v>
      </c>
      <c r="C91" s="49">
        <f t="shared" si="2"/>
        <v>131864</v>
      </c>
      <c r="D91" s="16">
        <v>128053</v>
      </c>
      <c r="E91" s="16">
        <v>3811</v>
      </c>
      <c r="F91" s="49">
        <f t="shared" si="3"/>
        <v>2228</v>
      </c>
      <c r="G91" s="16">
        <v>2214</v>
      </c>
      <c r="H91" s="16">
        <v>14</v>
      </c>
      <c r="I91" s="898" t="s">
        <v>460</v>
      </c>
      <c r="J91" s="899"/>
    </row>
    <row r="92" spans="1:10">
      <c r="A92" s="343">
        <v>37</v>
      </c>
      <c r="B92" s="344" t="s">
        <v>461</v>
      </c>
      <c r="C92" s="48">
        <f t="shared" si="2"/>
        <v>31342</v>
      </c>
      <c r="D92" s="14">
        <v>31342</v>
      </c>
      <c r="E92" s="14">
        <v>0</v>
      </c>
      <c r="F92" s="48">
        <f t="shared" si="3"/>
        <v>705</v>
      </c>
      <c r="G92" s="14">
        <v>705</v>
      </c>
      <c r="H92" s="14">
        <v>0</v>
      </c>
      <c r="I92" s="896" t="s">
        <v>462</v>
      </c>
      <c r="J92" s="897"/>
    </row>
    <row r="93" spans="1:10">
      <c r="A93" s="110">
        <v>3700</v>
      </c>
      <c r="B93" s="111" t="s">
        <v>461</v>
      </c>
      <c r="C93" s="49">
        <f t="shared" si="2"/>
        <v>31342</v>
      </c>
      <c r="D93" s="16">
        <v>31342</v>
      </c>
      <c r="E93" s="16">
        <v>0</v>
      </c>
      <c r="F93" s="49">
        <f t="shared" si="3"/>
        <v>705</v>
      </c>
      <c r="G93" s="16">
        <v>705</v>
      </c>
      <c r="H93" s="16">
        <v>0</v>
      </c>
      <c r="I93" s="886" t="s">
        <v>462</v>
      </c>
      <c r="J93" s="887"/>
    </row>
    <row r="94" spans="1:10" ht="22.5">
      <c r="A94" s="343">
        <v>38</v>
      </c>
      <c r="B94" s="344" t="s">
        <v>463</v>
      </c>
      <c r="C94" s="48">
        <f t="shared" si="2"/>
        <v>88913</v>
      </c>
      <c r="D94" s="14">
        <v>85102</v>
      </c>
      <c r="E94" s="14">
        <v>3811</v>
      </c>
      <c r="F94" s="48">
        <f t="shared" si="3"/>
        <v>1293</v>
      </c>
      <c r="G94" s="14">
        <v>1279</v>
      </c>
      <c r="H94" s="14">
        <v>14</v>
      </c>
      <c r="I94" s="896" t="s">
        <v>464</v>
      </c>
      <c r="J94" s="897"/>
    </row>
    <row r="95" spans="1:10">
      <c r="A95" s="110">
        <v>3811</v>
      </c>
      <c r="B95" s="111" t="s">
        <v>619</v>
      </c>
      <c r="C95" s="49">
        <f t="shared" si="2"/>
        <v>13997</v>
      </c>
      <c r="D95" s="16">
        <v>13997</v>
      </c>
      <c r="E95" s="16">
        <v>0</v>
      </c>
      <c r="F95" s="49">
        <f t="shared" si="3"/>
        <v>473</v>
      </c>
      <c r="G95" s="16">
        <v>472</v>
      </c>
      <c r="H95" s="16">
        <v>1</v>
      </c>
      <c r="I95" s="886" t="s">
        <v>727</v>
      </c>
      <c r="J95" s="887"/>
    </row>
    <row r="96" spans="1:10">
      <c r="A96" s="114">
        <v>3821</v>
      </c>
      <c r="B96" s="115" t="s">
        <v>465</v>
      </c>
      <c r="C96" s="48">
        <f t="shared" si="2"/>
        <v>47535</v>
      </c>
      <c r="D96" s="14">
        <v>47145</v>
      </c>
      <c r="E96" s="14">
        <v>390</v>
      </c>
      <c r="F96" s="48">
        <f t="shared" si="3"/>
        <v>407</v>
      </c>
      <c r="G96" s="14">
        <v>402</v>
      </c>
      <c r="H96" s="14">
        <v>5</v>
      </c>
      <c r="I96" s="884" t="s">
        <v>466</v>
      </c>
      <c r="J96" s="885"/>
    </row>
    <row r="97" spans="1:10">
      <c r="A97" s="110">
        <v>3822</v>
      </c>
      <c r="B97" s="111" t="s">
        <v>467</v>
      </c>
      <c r="C97" s="49">
        <f t="shared" si="2"/>
        <v>16823</v>
      </c>
      <c r="D97" s="16">
        <v>15850</v>
      </c>
      <c r="E97" s="16">
        <v>973</v>
      </c>
      <c r="F97" s="49">
        <f t="shared" si="3"/>
        <v>249</v>
      </c>
      <c r="G97" s="16">
        <v>246</v>
      </c>
      <c r="H97" s="16">
        <v>3</v>
      </c>
      <c r="I97" s="886" t="s">
        <v>468</v>
      </c>
      <c r="J97" s="887"/>
    </row>
    <row r="98" spans="1:10">
      <c r="A98" s="114">
        <v>3830</v>
      </c>
      <c r="B98" s="115" t="s">
        <v>469</v>
      </c>
      <c r="C98" s="48">
        <f t="shared" si="2"/>
        <v>10558</v>
      </c>
      <c r="D98" s="14">
        <v>8110</v>
      </c>
      <c r="E98" s="14">
        <v>2448</v>
      </c>
      <c r="F98" s="48">
        <f t="shared" si="3"/>
        <v>164</v>
      </c>
      <c r="G98" s="14">
        <v>159</v>
      </c>
      <c r="H98" s="14">
        <v>5</v>
      </c>
      <c r="I98" s="884" t="s">
        <v>470</v>
      </c>
      <c r="J98" s="885"/>
    </row>
    <row r="99" spans="1:10">
      <c r="A99" s="108">
        <v>39</v>
      </c>
      <c r="B99" s="109" t="s">
        <v>471</v>
      </c>
      <c r="C99" s="49">
        <f t="shared" si="2"/>
        <v>11609</v>
      </c>
      <c r="D99" s="16">
        <v>11609</v>
      </c>
      <c r="E99" s="16">
        <v>0</v>
      </c>
      <c r="F99" s="49">
        <f t="shared" si="3"/>
        <v>230</v>
      </c>
      <c r="G99" s="16">
        <v>230</v>
      </c>
      <c r="H99" s="16">
        <v>0</v>
      </c>
      <c r="I99" s="888" t="s">
        <v>472</v>
      </c>
      <c r="J99" s="889"/>
    </row>
    <row r="100" spans="1:10">
      <c r="A100" s="114">
        <v>3900</v>
      </c>
      <c r="B100" s="553" t="s">
        <v>471</v>
      </c>
      <c r="C100" s="554">
        <f t="shared" si="2"/>
        <v>11609</v>
      </c>
      <c r="D100" s="467">
        <v>11609</v>
      </c>
      <c r="E100" s="14">
        <v>0</v>
      </c>
      <c r="F100" s="48">
        <f t="shared" si="3"/>
        <v>230</v>
      </c>
      <c r="G100" s="14">
        <v>230</v>
      </c>
      <c r="H100" s="14">
        <v>0</v>
      </c>
      <c r="I100" s="884" t="s">
        <v>472</v>
      </c>
      <c r="J100" s="885"/>
    </row>
    <row r="101" spans="1:10" ht="31.15" customHeight="1">
      <c r="A101" s="890" t="s">
        <v>473</v>
      </c>
      <c r="B101" s="891"/>
      <c r="C101" s="585">
        <f t="shared" si="2"/>
        <v>21247631</v>
      </c>
      <c r="D101" s="665">
        <v>14155593</v>
      </c>
      <c r="E101" s="665">
        <v>7092038</v>
      </c>
      <c r="F101" s="665">
        <f t="shared" si="3"/>
        <v>143066</v>
      </c>
      <c r="G101" s="665">
        <v>134052</v>
      </c>
      <c r="H101" s="665">
        <v>9014</v>
      </c>
      <c r="I101" s="892" t="s">
        <v>474</v>
      </c>
      <c r="J101" s="893"/>
    </row>
  </sheetData>
  <mergeCells count="106">
    <mergeCell ref="I86:J86"/>
    <mergeCell ref="I87:J87"/>
    <mergeCell ref="I88:J88"/>
    <mergeCell ref="A7:A10"/>
    <mergeCell ref="B7:B10"/>
    <mergeCell ref="I7:J10"/>
    <mergeCell ref="I78:J78"/>
    <mergeCell ref="I79:J79"/>
    <mergeCell ref="I80:J80"/>
    <mergeCell ref="I81:J81"/>
    <mergeCell ref="I82:J82"/>
    <mergeCell ref="I83:J83"/>
    <mergeCell ref="I84:J84"/>
    <mergeCell ref="I85:J85"/>
    <mergeCell ref="I69:J69"/>
    <mergeCell ref="I70:J70"/>
    <mergeCell ref="I71:J71"/>
    <mergeCell ref="I72:J72"/>
    <mergeCell ref="I73:J73"/>
    <mergeCell ref="I74:J74"/>
    <mergeCell ref="I75:J75"/>
    <mergeCell ref="I76:J76"/>
    <mergeCell ref="I77:J77"/>
    <mergeCell ref="I63:J63"/>
    <mergeCell ref="I64:J64"/>
    <mergeCell ref="I65:J65"/>
    <mergeCell ref="I66:J66"/>
    <mergeCell ref="I67:J67"/>
    <mergeCell ref="I68:J68"/>
    <mergeCell ref="I54:J54"/>
    <mergeCell ref="I55:J55"/>
    <mergeCell ref="I56:J56"/>
    <mergeCell ref="I57:J57"/>
    <mergeCell ref="I58:J58"/>
    <mergeCell ref="I59:J59"/>
    <mergeCell ref="I60:J60"/>
    <mergeCell ref="I61:J61"/>
    <mergeCell ref="I62:J62"/>
    <mergeCell ref="I51:J51"/>
    <mergeCell ref="I52:J52"/>
    <mergeCell ref="I53:J53"/>
    <mergeCell ref="I44:J44"/>
    <mergeCell ref="I45:J45"/>
    <mergeCell ref="I46:J46"/>
    <mergeCell ref="I47:J47"/>
    <mergeCell ref="I48:J48"/>
    <mergeCell ref="I49:J49"/>
    <mergeCell ref="I50:J50"/>
    <mergeCell ref="I35:J35"/>
    <mergeCell ref="I36:J36"/>
    <mergeCell ref="I37:J37"/>
    <mergeCell ref="I38:J38"/>
    <mergeCell ref="I39:J39"/>
    <mergeCell ref="I40:J40"/>
    <mergeCell ref="I41:J41"/>
    <mergeCell ref="I42:J42"/>
    <mergeCell ref="I43:J43"/>
    <mergeCell ref="I26:J26"/>
    <mergeCell ref="I27:J27"/>
    <mergeCell ref="I28:J28"/>
    <mergeCell ref="I29:J29"/>
    <mergeCell ref="I30:J30"/>
    <mergeCell ref="I31:J31"/>
    <mergeCell ref="I32:J32"/>
    <mergeCell ref="I33:J33"/>
    <mergeCell ref="I34:J34"/>
    <mergeCell ref="I16:J16"/>
    <mergeCell ref="I17:J17"/>
    <mergeCell ref="I18:J18"/>
    <mergeCell ref="I19:J19"/>
    <mergeCell ref="I20:J20"/>
    <mergeCell ref="I21:J21"/>
    <mergeCell ref="I23:J23"/>
    <mergeCell ref="I24:J24"/>
    <mergeCell ref="I25:J25"/>
    <mergeCell ref="I22:J22"/>
    <mergeCell ref="C8:E8"/>
    <mergeCell ref="F8:H8"/>
    <mergeCell ref="I11:J11"/>
    <mergeCell ref="I12:J12"/>
    <mergeCell ref="I13:J13"/>
    <mergeCell ref="I14:J14"/>
    <mergeCell ref="I15:J15"/>
    <mergeCell ref="A2:J2"/>
    <mergeCell ref="A3:J3"/>
    <mergeCell ref="A4:J4"/>
    <mergeCell ref="A5:J5"/>
    <mergeCell ref="A6:B6"/>
    <mergeCell ref="C6:H6"/>
    <mergeCell ref="I6:J6"/>
    <mergeCell ref="C7:E7"/>
    <mergeCell ref="F7:H7"/>
    <mergeCell ref="I96:J96"/>
    <mergeCell ref="I97:J97"/>
    <mergeCell ref="I98:J98"/>
    <mergeCell ref="I99:J99"/>
    <mergeCell ref="I100:J100"/>
    <mergeCell ref="A101:B101"/>
    <mergeCell ref="I101:J101"/>
    <mergeCell ref="I89:J89"/>
    <mergeCell ref="I90:J90"/>
    <mergeCell ref="I91:J91"/>
    <mergeCell ref="I92:J92"/>
    <mergeCell ref="I93:J93"/>
    <mergeCell ref="I94:J94"/>
    <mergeCell ref="I95:J95"/>
  </mergeCells>
  <printOptions horizontalCentered="1"/>
  <pageMargins left="0" right="0" top="0.19685039370078741" bottom="0" header="0.51181102362204722" footer="0.51181102362204722"/>
  <pageSetup paperSize="9" scale="75" orientation="landscape" r:id="rId1"/>
  <headerFooter alignWithMargins="0"/>
  <rowBreaks count="2" manualBreakCount="2">
    <brk id="43" max="9" man="1"/>
    <brk id="74" max="9" man="1"/>
  </rowBreaks>
  <ignoredErrors>
    <ignoredError sqref="A12:B12 A44:B49 B43 A23:B42 A50:B50 A51:B62 A63:B79 A91:B101 I12:J12 I44:J49 I43:J43 I23:J42 I50:J50 I51:J62 I63:J79 I91:J101 I13:J21 A13:B21 A80:B90 I80:J90"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4506668294322"/>
  </sheetPr>
  <dimension ref="A1:M98"/>
  <sheetViews>
    <sheetView view="pageBreakPreview" topLeftCell="A10" zoomScale="70" zoomScaleNormal="100" zoomScaleSheetLayoutView="70" workbookViewId="0">
      <selection activeCell="J44" sqref="J44"/>
    </sheetView>
  </sheetViews>
  <sheetFormatPr defaultColWidth="8.88671875" defaultRowHeight="15"/>
  <cols>
    <col min="1" max="1" width="5.77734375" style="53" customWidth="1"/>
    <col min="2" max="2" width="37.6640625" style="31" customWidth="1"/>
    <col min="3" max="3" width="9.5546875" style="32" customWidth="1"/>
    <col min="4" max="4" width="9.44140625" style="33" customWidth="1"/>
    <col min="5" max="9" width="7.6640625" style="33" customWidth="1"/>
    <col min="10" max="10" width="7.77734375" style="33" customWidth="1"/>
    <col min="11" max="11" width="8.5546875" style="33" customWidth="1"/>
    <col min="12" max="12" width="37.6640625" style="33" customWidth="1"/>
    <col min="13" max="13" width="5.77734375" style="33" customWidth="1"/>
    <col min="14" max="16384" width="8.88671875" style="33"/>
  </cols>
  <sheetData>
    <row r="1" spans="1:13" s="29" customFormat="1" ht="47.25" customHeight="1">
      <c r="A1" s="39"/>
      <c r="B1" s="39"/>
      <c r="C1" s="39"/>
      <c r="D1" s="39"/>
      <c r="E1" s="39"/>
      <c r="F1" s="39"/>
      <c r="G1" s="39"/>
      <c r="H1" s="39"/>
      <c r="I1" s="39"/>
      <c r="J1" s="39"/>
      <c r="K1" s="39"/>
      <c r="L1" s="39"/>
      <c r="M1" s="39"/>
    </row>
    <row r="2" spans="1:13" s="42" customFormat="1" ht="20.25">
      <c r="A2" s="854" t="s">
        <v>491</v>
      </c>
      <c r="B2" s="854"/>
      <c r="C2" s="854"/>
      <c r="D2" s="854"/>
      <c r="E2" s="854"/>
      <c r="F2" s="854"/>
      <c r="G2" s="854"/>
      <c r="H2" s="854"/>
      <c r="I2" s="854"/>
      <c r="J2" s="854"/>
      <c r="K2" s="854"/>
      <c r="L2" s="854"/>
      <c r="M2" s="854"/>
    </row>
    <row r="3" spans="1:13" s="42" customFormat="1" ht="20.25">
      <c r="A3" s="932" t="s">
        <v>560</v>
      </c>
      <c r="B3" s="932"/>
      <c r="C3" s="932"/>
      <c r="D3" s="932"/>
      <c r="E3" s="932"/>
      <c r="F3" s="932"/>
      <c r="G3" s="932"/>
      <c r="H3" s="932"/>
      <c r="I3" s="932"/>
      <c r="J3" s="932"/>
      <c r="K3" s="932"/>
      <c r="L3" s="932"/>
      <c r="M3" s="932"/>
    </row>
    <row r="4" spans="1:13" ht="15.75">
      <c r="A4" s="907" t="s">
        <v>492</v>
      </c>
      <c r="B4" s="907"/>
      <c r="C4" s="907"/>
      <c r="D4" s="907"/>
      <c r="E4" s="907"/>
      <c r="F4" s="907"/>
      <c r="G4" s="907"/>
      <c r="H4" s="907"/>
      <c r="I4" s="907"/>
      <c r="J4" s="907"/>
      <c r="K4" s="907"/>
      <c r="L4" s="907"/>
      <c r="M4" s="907"/>
    </row>
    <row r="5" spans="1:13" ht="15.75">
      <c r="A5" s="933" t="s">
        <v>538</v>
      </c>
      <c r="B5" s="933"/>
      <c r="C5" s="933"/>
      <c r="D5" s="933"/>
      <c r="E5" s="933"/>
      <c r="F5" s="933"/>
      <c r="G5" s="933"/>
      <c r="H5" s="933"/>
      <c r="I5" s="933"/>
      <c r="J5" s="933"/>
      <c r="K5" s="933"/>
      <c r="L5" s="933"/>
      <c r="M5" s="933"/>
    </row>
    <row r="6" spans="1:13" ht="18">
      <c r="A6" s="934" t="s">
        <v>624</v>
      </c>
      <c r="B6" s="934"/>
      <c r="C6" s="935">
        <v>2021</v>
      </c>
      <c r="D6" s="935"/>
      <c r="E6" s="935"/>
      <c r="F6" s="935"/>
      <c r="G6" s="935"/>
      <c r="H6" s="935"/>
      <c r="I6" s="935"/>
      <c r="J6" s="935"/>
      <c r="K6" s="935"/>
      <c r="L6" s="55"/>
      <c r="M6" s="56" t="s">
        <v>625</v>
      </c>
    </row>
    <row r="7" spans="1:13" ht="89.45" customHeight="1">
      <c r="A7" s="43" t="s">
        <v>495</v>
      </c>
      <c r="B7" s="44" t="s">
        <v>277</v>
      </c>
      <c r="C7" s="45" t="s">
        <v>496</v>
      </c>
      <c r="D7" s="54" t="s">
        <v>497</v>
      </c>
      <c r="E7" s="54" t="s">
        <v>498</v>
      </c>
      <c r="F7" s="54" t="s">
        <v>499</v>
      </c>
      <c r="G7" s="54" t="s">
        <v>500</v>
      </c>
      <c r="H7" s="54" t="s">
        <v>501</v>
      </c>
      <c r="I7" s="57" t="s">
        <v>502</v>
      </c>
      <c r="J7" s="45" t="s">
        <v>503</v>
      </c>
      <c r="K7" s="57" t="s">
        <v>504</v>
      </c>
      <c r="L7" s="936" t="s">
        <v>484</v>
      </c>
      <c r="M7" s="936"/>
    </row>
    <row r="8" spans="1:13" ht="13.9" customHeight="1">
      <c r="A8" s="106" t="s">
        <v>287</v>
      </c>
      <c r="B8" s="107" t="s">
        <v>288</v>
      </c>
      <c r="C8" s="48">
        <f>SUM(D8:K8)</f>
        <v>10521038</v>
      </c>
      <c r="D8" s="14">
        <v>1408093</v>
      </c>
      <c r="E8" s="14">
        <v>31603</v>
      </c>
      <c r="F8" s="14">
        <v>672376</v>
      </c>
      <c r="G8" s="14">
        <v>1135300</v>
      </c>
      <c r="H8" s="14">
        <v>680330</v>
      </c>
      <c r="I8" s="14">
        <v>64</v>
      </c>
      <c r="J8" s="14">
        <v>4596618</v>
      </c>
      <c r="K8" s="14">
        <v>1996654</v>
      </c>
      <c r="L8" s="903" t="s">
        <v>290</v>
      </c>
      <c r="M8" s="904"/>
    </row>
    <row r="9" spans="1:13" ht="13.9" customHeight="1">
      <c r="A9" s="108" t="s">
        <v>291</v>
      </c>
      <c r="B9" s="109" t="s">
        <v>292</v>
      </c>
      <c r="C9" s="49">
        <f t="shared" ref="C9:C72" si="0">SUM(D9:K9)</f>
        <v>8802779</v>
      </c>
      <c r="D9" s="16">
        <v>1394078</v>
      </c>
      <c r="E9" s="16">
        <v>27083</v>
      </c>
      <c r="F9" s="16">
        <v>548341</v>
      </c>
      <c r="G9" s="16">
        <v>1131214</v>
      </c>
      <c r="H9" s="16">
        <v>657292</v>
      </c>
      <c r="I9" s="16">
        <v>0</v>
      </c>
      <c r="J9" s="16">
        <v>4537126</v>
      </c>
      <c r="K9" s="16">
        <v>507645</v>
      </c>
      <c r="L9" s="888" t="s">
        <v>293</v>
      </c>
      <c r="M9" s="889"/>
    </row>
    <row r="10" spans="1:13" ht="13.9" customHeight="1">
      <c r="A10" s="343" t="s">
        <v>294</v>
      </c>
      <c r="B10" s="344" t="s">
        <v>295</v>
      </c>
      <c r="C10" s="48">
        <f t="shared" si="0"/>
        <v>305110</v>
      </c>
      <c r="D10" s="14">
        <v>1495</v>
      </c>
      <c r="E10" s="14">
        <v>326</v>
      </c>
      <c r="F10" s="14">
        <v>34170</v>
      </c>
      <c r="G10" s="14">
        <v>2509</v>
      </c>
      <c r="H10" s="14">
        <v>19297</v>
      </c>
      <c r="I10" s="14">
        <v>64</v>
      </c>
      <c r="J10" s="14">
        <v>20151</v>
      </c>
      <c r="K10" s="14">
        <v>227098</v>
      </c>
      <c r="L10" s="896" t="s">
        <v>296</v>
      </c>
      <c r="M10" s="897"/>
    </row>
    <row r="11" spans="1:13" ht="13.9" customHeight="1">
      <c r="A11" s="110" t="s">
        <v>297</v>
      </c>
      <c r="B11" s="111" t="s">
        <v>298</v>
      </c>
      <c r="C11" s="49">
        <f t="shared" si="0"/>
        <v>305110</v>
      </c>
      <c r="D11" s="16">
        <v>1495</v>
      </c>
      <c r="E11" s="16">
        <v>326</v>
      </c>
      <c r="F11" s="16">
        <v>34170</v>
      </c>
      <c r="G11" s="16">
        <v>2509</v>
      </c>
      <c r="H11" s="16">
        <v>19297</v>
      </c>
      <c r="I11" s="16">
        <v>64</v>
      </c>
      <c r="J11" s="16">
        <v>20151</v>
      </c>
      <c r="K11" s="16">
        <v>227098</v>
      </c>
      <c r="L11" s="886" t="s">
        <v>299</v>
      </c>
      <c r="M11" s="887"/>
    </row>
    <row r="12" spans="1:13" ht="13.9" customHeight="1">
      <c r="A12" s="343" t="s">
        <v>300</v>
      </c>
      <c r="B12" s="344" t="s">
        <v>301</v>
      </c>
      <c r="C12" s="48">
        <f t="shared" si="0"/>
        <v>1413149</v>
      </c>
      <c r="D12" s="14">
        <v>12520</v>
      </c>
      <c r="E12" s="14">
        <v>4194</v>
      </c>
      <c r="F12" s="14">
        <v>89865</v>
      </c>
      <c r="G12" s="14">
        <v>1577</v>
      </c>
      <c r="H12" s="14">
        <v>3741</v>
      </c>
      <c r="I12" s="14">
        <v>0</v>
      </c>
      <c r="J12" s="14">
        <v>39341</v>
      </c>
      <c r="K12" s="14">
        <v>1261911</v>
      </c>
      <c r="L12" s="896" t="s">
        <v>302</v>
      </c>
      <c r="M12" s="897"/>
    </row>
    <row r="13" spans="1:13" ht="13.9" customHeight="1">
      <c r="A13" s="110" t="s">
        <v>303</v>
      </c>
      <c r="B13" s="111" t="s">
        <v>304</v>
      </c>
      <c r="C13" s="49">
        <f t="shared" si="0"/>
        <v>1413149</v>
      </c>
      <c r="D13" s="16">
        <v>12520</v>
      </c>
      <c r="E13" s="16">
        <v>4194</v>
      </c>
      <c r="F13" s="16">
        <v>89865</v>
      </c>
      <c r="G13" s="16">
        <v>1577</v>
      </c>
      <c r="H13" s="16">
        <v>3741</v>
      </c>
      <c r="I13" s="16">
        <v>0</v>
      </c>
      <c r="J13" s="16">
        <v>39341</v>
      </c>
      <c r="K13" s="16">
        <v>1261911</v>
      </c>
      <c r="L13" s="886" t="s">
        <v>305</v>
      </c>
      <c r="M13" s="887"/>
    </row>
    <row r="14" spans="1:13" ht="13.9" customHeight="1">
      <c r="A14" s="112" t="s">
        <v>306</v>
      </c>
      <c r="B14" s="113" t="s">
        <v>307</v>
      </c>
      <c r="C14" s="48">
        <f t="shared" si="0"/>
        <v>74098257</v>
      </c>
      <c r="D14" s="14">
        <v>16046584</v>
      </c>
      <c r="E14" s="14">
        <v>22086</v>
      </c>
      <c r="F14" s="14">
        <v>1270322</v>
      </c>
      <c r="G14" s="14">
        <v>172849</v>
      </c>
      <c r="H14" s="14">
        <v>1279062</v>
      </c>
      <c r="I14" s="14">
        <v>502177</v>
      </c>
      <c r="J14" s="14">
        <v>851665</v>
      </c>
      <c r="K14" s="14">
        <v>53953512</v>
      </c>
      <c r="L14" s="903" t="s">
        <v>308</v>
      </c>
      <c r="M14" s="904"/>
    </row>
    <row r="15" spans="1:13" ht="13.9" customHeight="1">
      <c r="A15" s="108">
        <v>10</v>
      </c>
      <c r="B15" s="109" t="s">
        <v>309</v>
      </c>
      <c r="C15" s="49">
        <f t="shared" si="0"/>
        <v>1227029</v>
      </c>
      <c r="D15" s="16">
        <v>26800</v>
      </c>
      <c r="E15" s="16">
        <v>2783</v>
      </c>
      <c r="F15" s="16">
        <v>16698</v>
      </c>
      <c r="G15" s="16">
        <v>5646</v>
      </c>
      <c r="H15" s="16">
        <v>21443</v>
      </c>
      <c r="I15" s="16">
        <v>174159</v>
      </c>
      <c r="J15" s="16">
        <v>31967</v>
      </c>
      <c r="K15" s="16">
        <v>947533</v>
      </c>
      <c r="L15" s="888" t="s">
        <v>310</v>
      </c>
      <c r="M15" s="889"/>
    </row>
    <row r="16" spans="1:13" ht="13.9" customHeight="1">
      <c r="A16" s="114">
        <v>1010</v>
      </c>
      <c r="B16" s="115" t="s">
        <v>311</v>
      </c>
      <c r="C16" s="48">
        <f t="shared" si="0"/>
        <v>4491</v>
      </c>
      <c r="D16" s="14">
        <v>0</v>
      </c>
      <c r="E16" s="14">
        <v>0</v>
      </c>
      <c r="F16" s="14">
        <v>0</v>
      </c>
      <c r="G16" s="14">
        <v>0</v>
      </c>
      <c r="H16" s="14">
        <v>0</v>
      </c>
      <c r="I16" s="14">
        <v>0</v>
      </c>
      <c r="J16" s="14">
        <v>0</v>
      </c>
      <c r="K16" s="14">
        <v>4491</v>
      </c>
      <c r="L16" s="884" t="s">
        <v>312</v>
      </c>
      <c r="M16" s="885"/>
    </row>
    <row r="17" spans="1:13" ht="13.9" customHeight="1">
      <c r="A17" s="110">
        <v>1020</v>
      </c>
      <c r="B17" s="111" t="s">
        <v>732</v>
      </c>
      <c r="C17" s="49">
        <f t="shared" si="0"/>
        <v>10930</v>
      </c>
      <c r="D17" s="16">
        <v>0</v>
      </c>
      <c r="E17" s="16">
        <v>7</v>
      </c>
      <c r="F17" s="16">
        <v>0</v>
      </c>
      <c r="G17" s="16">
        <v>15</v>
      </c>
      <c r="H17" s="16">
        <v>91</v>
      </c>
      <c r="I17" s="16">
        <v>300</v>
      </c>
      <c r="J17" s="16">
        <v>113</v>
      </c>
      <c r="K17" s="16">
        <v>10404</v>
      </c>
      <c r="L17" s="886" t="s">
        <v>731</v>
      </c>
      <c r="M17" s="887"/>
    </row>
    <row r="18" spans="1:13" ht="13.9" customHeight="1" thickBot="1">
      <c r="A18" s="114">
        <v>1030</v>
      </c>
      <c r="B18" s="115" t="s">
        <v>313</v>
      </c>
      <c r="C18" s="48">
        <f t="shared" si="0"/>
        <v>31088</v>
      </c>
      <c r="D18" s="14">
        <v>1393</v>
      </c>
      <c r="E18" s="14">
        <v>211</v>
      </c>
      <c r="F18" s="14">
        <v>1116</v>
      </c>
      <c r="G18" s="14">
        <v>56</v>
      </c>
      <c r="H18" s="14">
        <v>841</v>
      </c>
      <c r="I18" s="14">
        <v>1348</v>
      </c>
      <c r="J18" s="14">
        <v>402</v>
      </c>
      <c r="K18" s="14">
        <v>25721</v>
      </c>
      <c r="L18" s="884" t="s">
        <v>314</v>
      </c>
      <c r="M18" s="885"/>
    </row>
    <row r="19" spans="1:13" ht="13.9" customHeight="1" thickTop="1">
      <c r="A19" s="509" t="s">
        <v>734</v>
      </c>
      <c r="B19" s="510" t="s">
        <v>779</v>
      </c>
      <c r="C19" s="48">
        <f t="shared" si="0"/>
        <v>46038</v>
      </c>
      <c r="D19" s="14">
        <v>0</v>
      </c>
      <c r="E19" s="14">
        <v>32</v>
      </c>
      <c r="F19" s="14">
        <v>93</v>
      </c>
      <c r="G19" s="14">
        <v>0</v>
      </c>
      <c r="H19" s="14">
        <v>213</v>
      </c>
      <c r="I19" s="14">
        <v>0</v>
      </c>
      <c r="J19" s="14">
        <v>224</v>
      </c>
      <c r="K19" s="14">
        <v>45476</v>
      </c>
      <c r="L19" s="884" t="s">
        <v>780</v>
      </c>
      <c r="M19" s="885"/>
    </row>
    <row r="20" spans="1:13" ht="13.9" customHeight="1">
      <c r="A20" s="110">
        <v>1050</v>
      </c>
      <c r="B20" s="111" t="s">
        <v>315</v>
      </c>
      <c r="C20" s="49">
        <f t="shared" si="0"/>
        <v>475529</v>
      </c>
      <c r="D20" s="16">
        <v>13954</v>
      </c>
      <c r="E20" s="16">
        <v>268</v>
      </c>
      <c r="F20" s="16">
        <v>2555</v>
      </c>
      <c r="G20" s="16">
        <v>897</v>
      </c>
      <c r="H20" s="16">
        <v>2858</v>
      </c>
      <c r="I20" s="16">
        <v>129776</v>
      </c>
      <c r="J20" s="16">
        <v>4170</v>
      </c>
      <c r="K20" s="16">
        <v>321051</v>
      </c>
      <c r="L20" s="886" t="s">
        <v>316</v>
      </c>
      <c r="M20" s="887"/>
    </row>
    <row r="21" spans="1:13" ht="13.9" customHeight="1">
      <c r="A21" s="114">
        <v>1061</v>
      </c>
      <c r="B21" s="115" t="s">
        <v>317</v>
      </c>
      <c r="C21" s="48">
        <f t="shared" si="0"/>
        <v>332718</v>
      </c>
      <c r="D21" s="14">
        <v>746</v>
      </c>
      <c r="E21" s="14">
        <v>283</v>
      </c>
      <c r="F21" s="14">
        <v>6916</v>
      </c>
      <c r="G21" s="14">
        <v>2398</v>
      </c>
      <c r="H21" s="14">
        <v>6061</v>
      </c>
      <c r="I21" s="14">
        <v>29115</v>
      </c>
      <c r="J21" s="14">
        <v>13184</v>
      </c>
      <c r="K21" s="14">
        <v>274015</v>
      </c>
      <c r="L21" s="884" t="s">
        <v>318</v>
      </c>
      <c r="M21" s="885"/>
    </row>
    <row r="22" spans="1:13" ht="13.9" customHeight="1">
      <c r="A22" s="110">
        <v>1071</v>
      </c>
      <c r="B22" s="111" t="s">
        <v>319</v>
      </c>
      <c r="C22" s="49">
        <f t="shared" si="0"/>
        <v>252974</v>
      </c>
      <c r="D22" s="16">
        <v>9563</v>
      </c>
      <c r="E22" s="16">
        <v>1535</v>
      </c>
      <c r="F22" s="16">
        <v>3575</v>
      </c>
      <c r="G22" s="16">
        <v>2058</v>
      </c>
      <c r="H22" s="16">
        <v>10012</v>
      </c>
      <c r="I22" s="16">
        <v>7141</v>
      </c>
      <c r="J22" s="16">
        <v>10769</v>
      </c>
      <c r="K22" s="16">
        <v>208321</v>
      </c>
      <c r="L22" s="886" t="s">
        <v>320</v>
      </c>
      <c r="M22" s="887"/>
    </row>
    <row r="23" spans="1:13" ht="13.9" customHeight="1">
      <c r="A23" s="114">
        <v>1073</v>
      </c>
      <c r="B23" s="115" t="s">
        <v>321</v>
      </c>
      <c r="C23" s="48">
        <f t="shared" si="0"/>
        <v>58092</v>
      </c>
      <c r="D23" s="14">
        <v>1144</v>
      </c>
      <c r="E23" s="14">
        <v>147</v>
      </c>
      <c r="F23" s="14">
        <v>2145</v>
      </c>
      <c r="G23" s="14">
        <v>10</v>
      </c>
      <c r="H23" s="14">
        <v>301</v>
      </c>
      <c r="I23" s="14">
        <v>5291</v>
      </c>
      <c r="J23" s="14">
        <v>740</v>
      </c>
      <c r="K23" s="14">
        <v>48314</v>
      </c>
      <c r="L23" s="884" t="s">
        <v>323</v>
      </c>
      <c r="M23" s="885"/>
    </row>
    <row r="24" spans="1:13" ht="16.149999999999999" customHeight="1">
      <c r="A24" s="110">
        <v>1079</v>
      </c>
      <c r="B24" s="111" t="s">
        <v>324</v>
      </c>
      <c r="C24" s="49">
        <f t="shared" si="0"/>
        <v>7560</v>
      </c>
      <c r="D24" s="16">
        <v>0</v>
      </c>
      <c r="E24" s="16">
        <v>269</v>
      </c>
      <c r="F24" s="16">
        <v>298</v>
      </c>
      <c r="G24" s="16">
        <v>212</v>
      </c>
      <c r="H24" s="16">
        <v>974</v>
      </c>
      <c r="I24" s="16">
        <v>809</v>
      </c>
      <c r="J24" s="16">
        <v>1078</v>
      </c>
      <c r="K24" s="16">
        <v>3920</v>
      </c>
      <c r="L24" s="886" t="s">
        <v>326</v>
      </c>
      <c r="M24" s="887"/>
    </row>
    <row r="25" spans="1:13" ht="13.9" customHeight="1">
      <c r="A25" s="114">
        <v>1080</v>
      </c>
      <c r="B25" s="115" t="s">
        <v>327</v>
      </c>
      <c r="C25" s="48">
        <f t="shared" si="0"/>
        <v>7609</v>
      </c>
      <c r="D25" s="14">
        <v>0</v>
      </c>
      <c r="E25" s="14">
        <v>31</v>
      </c>
      <c r="F25" s="14">
        <v>0</v>
      </c>
      <c r="G25" s="14">
        <v>0</v>
      </c>
      <c r="H25" s="14">
        <v>92</v>
      </c>
      <c r="I25" s="14">
        <v>379</v>
      </c>
      <c r="J25" s="14">
        <v>1287</v>
      </c>
      <c r="K25" s="14">
        <v>5820</v>
      </c>
      <c r="L25" s="884" t="s">
        <v>328</v>
      </c>
      <c r="M25" s="885"/>
    </row>
    <row r="26" spans="1:13" ht="13.9" customHeight="1">
      <c r="A26" s="108">
        <v>11</v>
      </c>
      <c r="B26" s="109" t="s">
        <v>329</v>
      </c>
      <c r="C26" s="49">
        <f t="shared" si="0"/>
        <v>370997</v>
      </c>
      <c r="D26" s="16">
        <v>1154</v>
      </c>
      <c r="E26" s="16">
        <v>1281</v>
      </c>
      <c r="F26" s="16">
        <v>10666</v>
      </c>
      <c r="G26" s="16">
        <v>9057</v>
      </c>
      <c r="H26" s="16">
        <v>8123</v>
      </c>
      <c r="I26" s="16">
        <v>32374</v>
      </c>
      <c r="J26" s="16">
        <v>13271</v>
      </c>
      <c r="K26" s="16">
        <v>295071</v>
      </c>
      <c r="L26" s="888" t="s">
        <v>330</v>
      </c>
      <c r="M26" s="889"/>
    </row>
    <row r="27" spans="1:13" s="96" customFormat="1" ht="24.75" customHeight="1">
      <c r="A27" s="114">
        <v>1105</v>
      </c>
      <c r="B27" s="115" t="s">
        <v>331</v>
      </c>
      <c r="C27" s="48">
        <f t="shared" si="0"/>
        <v>199710</v>
      </c>
      <c r="D27" s="14">
        <v>0</v>
      </c>
      <c r="E27" s="14">
        <v>519</v>
      </c>
      <c r="F27" s="14">
        <v>3876</v>
      </c>
      <c r="G27" s="14">
        <v>1835</v>
      </c>
      <c r="H27" s="14">
        <v>2123</v>
      </c>
      <c r="I27" s="14">
        <v>24291</v>
      </c>
      <c r="J27" s="14">
        <v>1493</v>
      </c>
      <c r="K27" s="14">
        <v>165573</v>
      </c>
      <c r="L27" s="884" t="s">
        <v>332</v>
      </c>
      <c r="M27" s="885"/>
    </row>
    <row r="28" spans="1:13" ht="13.9" customHeight="1">
      <c r="A28" s="110">
        <v>1106</v>
      </c>
      <c r="B28" s="111" t="s">
        <v>333</v>
      </c>
      <c r="C28" s="49">
        <f t="shared" si="0"/>
        <v>171287</v>
      </c>
      <c r="D28" s="16">
        <v>1154</v>
      </c>
      <c r="E28" s="16">
        <v>762</v>
      </c>
      <c r="F28" s="16">
        <v>6790</v>
      </c>
      <c r="G28" s="16">
        <v>7222</v>
      </c>
      <c r="H28" s="16">
        <v>6000</v>
      </c>
      <c r="I28" s="16">
        <v>8083</v>
      </c>
      <c r="J28" s="16">
        <v>11778</v>
      </c>
      <c r="K28" s="16">
        <v>129498</v>
      </c>
      <c r="L28" s="886" t="s">
        <v>334</v>
      </c>
      <c r="M28" s="887"/>
    </row>
    <row r="29" spans="1:13" s="96" customFormat="1" ht="13.9" customHeight="1">
      <c r="A29" s="343">
        <v>13</v>
      </c>
      <c r="B29" s="344" t="s">
        <v>335</v>
      </c>
      <c r="C29" s="48">
        <f t="shared" si="0"/>
        <v>27167</v>
      </c>
      <c r="D29" s="14">
        <v>609</v>
      </c>
      <c r="E29" s="14">
        <v>105</v>
      </c>
      <c r="F29" s="14">
        <v>62</v>
      </c>
      <c r="G29" s="14">
        <v>135</v>
      </c>
      <c r="H29" s="14">
        <v>153</v>
      </c>
      <c r="I29" s="14">
        <v>589</v>
      </c>
      <c r="J29" s="14">
        <v>273</v>
      </c>
      <c r="K29" s="14">
        <v>25241</v>
      </c>
      <c r="L29" s="896" t="s">
        <v>336</v>
      </c>
      <c r="M29" s="897"/>
    </row>
    <row r="30" spans="1:13" ht="16.149999999999999" customHeight="1">
      <c r="A30" s="110">
        <v>1392</v>
      </c>
      <c r="B30" s="111" t="s">
        <v>337</v>
      </c>
      <c r="C30" s="49">
        <f t="shared" si="0"/>
        <v>24885</v>
      </c>
      <c r="D30" s="16">
        <v>609</v>
      </c>
      <c r="E30" s="16">
        <v>85</v>
      </c>
      <c r="F30" s="16">
        <v>48</v>
      </c>
      <c r="G30" s="16">
        <v>64</v>
      </c>
      <c r="H30" s="16">
        <v>122</v>
      </c>
      <c r="I30" s="16">
        <v>589</v>
      </c>
      <c r="J30" s="16">
        <v>251</v>
      </c>
      <c r="K30" s="16">
        <v>23117</v>
      </c>
      <c r="L30" s="886" t="s">
        <v>338</v>
      </c>
      <c r="M30" s="887"/>
    </row>
    <row r="31" spans="1:13" s="96" customFormat="1" ht="16.149999999999999" customHeight="1">
      <c r="A31" s="114">
        <v>1393</v>
      </c>
      <c r="B31" s="115" t="s">
        <v>339</v>
      </c>
      <c r="C31" s="48">
        <f t="shared" si="0"/>
        <v>2282</v>
      </c>
      <c r="D31" s="14">
        <v>0</v>
      </c>
      <c r="E31" s="14">
        <v>20</v>
      </c>
      <c r="F31" s="14">
        <v>14</v>
      </c>
      <c r="G31" s="14">
        <v>71</v>
      </c>
      <c r="H31" s="14">
        <v>31</v>
      </c>
      <c r="I31" s="14">
        <v>0</v>
      </c>
      <c r="J31" s="14">
        <v>22</v>
      </c>
      <c r="K31" s="14">
        <v>2124</v>
      </c>
      <c r="L31" s="884" t="s">
        <v>341</v>
      </c>
      <c r="M31" s="885"/>
    </row>
    <row r="32" spans="1:13" s="96" customFormat="1">
      <c r="A32" s="108">
        <v>14</v>
      </c>
      <c r="B32" s="109" t="s">
        <v>342</v>
      </c>
      <c r="C32" s="49">
        <f t="shared" si="0"/>
        <v>170432</v>
      </c>
      <c r="D32" s="16">
        <v>2691</v>
      </c>
      <c r="E32" s="16">
        <v>993</v>
      </c>
      <c r="F32" s="16">
        <v>1143</v>
      </c>
      <c r="G32" s="16">
        <v>352</v>
      </c>
      <c r="H32" s="16">
        <v>4935</v>
      </c>
      <c r="I32" s="16">
        <v>1667</v>
      </c>
      <c r="J32" s="16">
        <v>1226</v>
      </c>
      <c r="K32" s="16">
        <v>157425</v>
      </c>
      <c r="L32" s="888" t="s">
        <v>343</v>
      </c>
      <c r="M32" s="889"/>
    </row>
    <row r="33" spans="1:13" ht="13.9" customHeight="1">
      <c r="A33" s="114">
        <v>1411</v>
      </c>
      <c r="B33" s="115" t="s">
        <v>344</v>
      </c>
      <c r="C33" s="48">
        <f t="shared" si="0"/>
        <v>17167</v>
      </c>
      <c r="D33" s="14">
        <v>144</v>
      </c>
      <c r="E33" s="14">
        <v>20</v>
      </c>
      <c r="F33" s="14">
        <v>116</v>
      </c>
      <c r="G33" s="14">
        <v>10</v>
      </c>
      <c r="H33" s="14">
        <v>259</v>
      </c>
      <c r="I33" s="14">
        <v>25</v>
      </c>
      <c r="J33" s="14">
        <v>320</v>
      </c>
      <c r="K33" s="14">
        <v>16273</v>
      </c>
      <c r="L33" s="884" t="s">
        <v>345</v>
      </c>
      <c r="M33" s="885"/>
    </row>
    <row r="34" spans="1:13" s="96" customFormat="1" ht="22.5">
      <c r="A34" s="110">
        <v>1412</v>
      </c>
      <c r="B34" s="111" t="s">
        <v>346</v>
      </c>
      <c r="C34" s="49">
        <f t="shared" si="0"/>
        <v>152972</v>
      </c>
      <c r="D34" s="16">
        <v>2547</v>
      </c>
      <c r="E34" s="16">
        <v>973</v>
      </c>
      <c r="F34" s="16">
        <v>1027</v>
      </c>
      <c r="G34" s="16">
        <v>342</v>
      </c>
      <c r="H34" s="16">
        <v>4663</v>
      </c>
      <c r="I34" s="16">
        <v>1619</v>
      </c>
      <c r="J34" s="16">
        <v>885</v>
      </c>
      <c r="K34" s="16">
        <v>140916</v>
      </c>
      <c r="L34" s="886" t="s">
        <v>576</v>
      </c>
      <c r="M34" s="887"/>
    </row>
    <row r="35" spans="1:13" ht="18.75" customHeight="1">
      <c r="A35" s="114">
        <v>1430</v>
      </c>
      <c r="B35" s="115" t="s">
        <v>716</v>
      </c>
      <c r="C35" s="48">
        <f t="shared" si="0"/>
        <v>293</v>
      </c>
      <c r="D35" s="14">
        <v>0</v>
      </c>
      <c r="E35" s="14">
        <v>0</v>
      </c>
      <c r="F35" s="14">
        <v>0</v>
      </c>
      <c r="G35" s="14">
        <v>0</v>
      </c>
      <c r="H35" s="14">
        <v>13</v>
      </c>
      <c r="I35" s="14">
        <v>23</v>
      </c>
      <c r="J35" s="14">
        <v>21</v>
      </c>
      <c r="K35" s="14">
        <v>236</v>
      </c>
      <c r="L35" s="884" t="s">
        <v>730</v>
      </c>
      <c r="M35" s="885"/>
    </row>
    <row r="36" spans="1:13" s="96" customFormat="1" ht="13.9" customHeight="1">
      <c r="A36" s="108">
        <v>15</v>
      </c>
      <c r="B36" s="109" t="s">
        <v>348</v>
      </c>
      <c r="C36" s="49">
        <f t="shared" si="0"/>
        <v>2284</v>
      </c>
      <c r="D36" s="16">
        <v>0</v>
      </c>
      <c r="E36" s="16">
        <v>6</v>
      </c>
      <c r="F36" s="16">
        <v>0</v>
      </c>
      <c r="G36" s="16">
        <v>0</v>
      </c>
      <c r="H36" s="16">
        <v>101</v>
      </c>
      <c r="I36" s="16">
        <v>3</v>
      </c>
      <c r="J36" s="16">
        <v>0</v>
      </c>
      <c r="K36" s="16">
        <v>2174</v>
      </c>
      <c r="L36" s="888" t="s">
        <v>349</v>
      </c>
      <c r="M36" s="889"/>
    </row>
    <row r="37" spans="1:13" ht="13.9" customHeight="1">
      <c r="A37" s="114">
        <v>1520</v>
      </c>
      <c r="B37" s="115" t="s">
        <v>350</v>
      </c>
      <c r="C37" s="48">
        <f t="shared" si="0"/>
        <v>2284</v>
      </c>
      <c r="D37" s="14">
        <v>0</v>
      </c>
      <c r="E37" s="14">
        <v>6</v>
      </c>
      <c r="F37" s="14">
        <v>0</v>
      </c>
      <c r="G37" s="14">
        <v>0</v>
      </c>
      <c r="H37" s="14">
        <v>101</v>
      </c>
      <c r="I37" s="14">
        <v>3</v>
      </c>
      <c r="J37" s="14">
        <v>0</v>
      </c>
      <c r="K37" s="14">
        <v>2174</v>
      </c>
      <c r="L37" s="884" t="s">
        <v>351</v>
      </c>
      <c r="M37" s="885"/>
    </row>
    <row r="38" spans="1:13" s="96" customFormat="1" ht="42" customHeight="1" thickBot="1">
      <c r="A38" s="303">
        <v>16</v>
      </c>
      <c r="B38" s="347" t="s">
        <v>352</v>
      </c>
      <c r="C38" s="49">
        <f t="shared" si="0"/>
        <v>211600</v>
      </c>
      <c r="D38" s="348">
        <v>515</v>
      </c>
      <c r="E38" s="348">
        <v>263</v>
      </c>
      <c r="F38" s="348">
        <v>483</v>
      </c>
      <c r="G38" s="348">
        <v>1081</v>
      </c>
      <c r="H38" s="348">
        <v>6939</v>
      </c>
      <c r="I38" s="348">
        <v>80</v>
      </c>
      <c r="J38" s="348">
        <v>2615</v>
      </c>
      <c r="K38" s="348">
        <v>199624</v>
      </c>
      <c r="L38" s="937" t="s">
        <v>353</v>
      </c>
      <c r="M38" s="938"/>
    </row>
    <row r="39" spans="1:13" ht="13.9" customHeight="1" thickTop="1">
      <c r="A39" s="587">
        <v>1622</v>
      </c>
      <c r="B39" s="588" t="s">
        <v>354</v>
      </c>
      <c r="C39" s="589">
        <f t="shared" si="0"/>
        <v>211600</v>
      </c>
      <c r="D39" s="590">
        <v>515</v>
      </c>
      <c r="E39" s="590">
        <v>263</v>
      </c>
      <c r="F39" s="590">
        <v>483</v>
      </c>
      <c r="G39" s="590">
        <v>1081</v>
      </c>
      <c r="H39" s="590">
        <v>6939</v>
      </c>
      <c r="I39" s="590">
        <v>80</v>
      </c>
      <c r="J39" s="590">
        <v>2615</v>
      </c>
      <c r="K39" s="590">
        <v>199624</v>
      </c>
      <c r="L39" s="939" t="s">
        <v>355</v>
      </c>
      <c r="M39" s="940"/>
    </row>
    <row r="40" spans="1:13" s="96" customFormat="1" ht="21.75" customHeight="1" thickBot="1">
      <c r="A40" s="303" t="s">
        <v>41</v>
      </c>
      <c r="B40" s="347" t="s">
        <v>356</v>
      </c>
      <c r="C40" s="584">
        <f t="shared" si="0"/>
        <v>162374</v>
      </c>
      <c r="D40" s="348">
        <v>652</v>
      </c>
      <c r="E40" s="348">
        <v>31</v>
      </c>
      <c r="F40" s="348">
        <v>7389</v>
      </c>
      <c r="G40" s="348">
        <v>1981</v>
      </c>
      <c r="H40" s="348">
        <v>4841</v>
      </c>
      <c r="I40" s="348">
        <v>9181</v>
      </c>
      <c r="J40" s="348">
        <v>1658</v>
      </c>
      <c r="K40" s="348">
        <v>136641</v>
      </c>
      <c r="L40" s="937" t="s">
        <v>357</v>
      </c>
      <c r="M40" s="938"/>
    </row>
    <row r="41" spans="1:13" ht="23.25" thickTop="1">
      <c r="A41" s="114">
        <v>1702</v>
      </c>
      <c r="B41" s="115" t="s">
        <v>358</v>
      </c>
      <c r="C41" s="48">
        <f t="shared" si="0"/>
        <v>79847</v>
      </c>
      <c r="D41" s="14">
        <v>643</v>
      </c>
      <c r="E41" s="14">
        <v>26</v>
      </c>
      <c r="F41" s="14">
        <v>6636</v>
      </c>
      <c r="G41" s="14">
        <v>453</v>
      </c>
      <c r="H41" s="14">
        <v>3065</v>
      </c>
      <c r="I41" s="14">
        <v>1571</v>
      </c>
      <c r="J41" s="14">
        <v>988</v>
      </c>
      <c r="K41" s="14">
        <v>66465</v>
      </c>
      <c r="L41" s="884" t="s">
        <v>359</v>
      </c>
      <c r="M41" s="885"/>
    </row>
    <row r="42" spans="1:13" s="96" customFormat="1" ht="13.9" customHeight="1">
      <c r="A42" s="110">
        <v>1709</v>
      </c>
      <c r="B42" s="111" t="s">
        <v>360</v>
      </c>
      <c r="C42" s="49">
        <f t="shared" si="0"/>
        <v>82527</v>
      </c>
      <c r="D42" s="16">
        <v>9</v>
      </c>
      <c r="E42" s="16">
        <v>5</v>
      </c>
      <c r="F42" s="16">
        <v>753</v>
      </c>
      <c r="G42" s="16">
        <v>1528</v>
      </c>
      <c r="H42" s="16">
        <v>1776</v>
      </c>
      <c r="I42" s="16">
        <v>7610</v>
      </c>
      <c r="J42" s="16">
        <v>670</v>
      </c>
      <c r="K42" s="16">
        <v>70176</v>
      </c>
      <c r="L42" s="886" t="s">
        <v>361</v>
      </c>
      <c r="M42" s="887"/>
    </row>
    <row r="43" spans="1:13" ht="13.9" customHeight="1">
      <c r="A43" s="343">
        <v>18</v>
      </c>
      <c r="B43" s="344" t="s">
        <v>362</v>
      </c>
      <c r="C43" s="48">
        <f t="shared" si="0"/>
        <v>200734</v>
      </c>
      <c r="D43" s="14">
        <v>175</v>
      </c>
      <c r="E43" s="14">
        <v>538</v>
      </c>
      <c r="F43" s="14">
        <v>4747</v>
      </c>
      <c r="G43" s="14">
        <v>1136</v>
      </c>
      <c r="H43" s="14">
        <v>13141</v>
      </c>
      <c r="I43" s="14">
        <v>918</v>
      </c>
      <c r="J43" s="14">
        <v>2529</v>
      </c>
      <c r="K43" s="14">
        <v>177550</v>
      </c>
      <c r="L43" s="896" t="s">
        <v>365</v>
      </c>
      <c r="M43" s="897"/>
    </row>
    <row r="44" spans="1:13" s="96" customFormat="1">
      <c r="A44" s="110">
        <v>1811</v>
      </c>
      <c r="B44" s="111" t="s">
        <v>366</v>
      </c>
      <c r="C44" s="49">
        <f t="shared" si="0"/>
        <v>194502</v>
      </c>
      <c r="D44" s="16">
        <v>175</v>
      </c>
      <c r="E44" s="16">
        <v>533</v>
      </c>
      <c r="F44" s="16">
        <v>4747</v>
      </c>
      <c r="G44" s="16">
        <v>1136</v>
      </c>
      <c r="H44" s="16">
        <v>13110</v>
      </c>
      <c r="I44" s="16">
        <v>918</v>
      </c>
      <c r="J44" s="16">
        <v>2529</v>
      </c>
      <c r="K44" s="16">
        <v>171354</v>
      </c>
      <c r="L44" s="886" t="s">
        <v>368</v>
      </c>
      <c r="M44" s="887"/>
    </row>
    <row r="45" spans="1:13">
      <c r="A45" s="114">
        <v>1820</v>
      </c>
      <c r="B45" s="115" t="s">
        <v>369</v>
      </c>
      <c r="C45" s="48">
        <f t="shared" si="0"/>
        <v>6232</v>
      </c>
      <c r="D45" s="14">
        <v>0</v>
      </c>
      <c r="E45" s="14">
        <v>5</v>
      </c>
      <c r="F45" s="14">
        <v>0</v>
      </c>
      <c r="G45" s="14">
        <v>0</v>
      </c>
      <c r="H45" s="14">
        <v>31</v>
      </c>
      <c r="I45" s="14">
        <v>0</v>
      </c>
      <c r="J45" s="14">
        <v>0</v>
      </c>
      <c r="K45" s="14">
        <v>6196</v>
      </c>
      <c r="L45" s="884" t="s">
        <v>370</v>
      </c>
      <c r="M45" s="885"/>
    </row>
    <row r="46" spans="1:13">
      <c r="A46" s="108">
        <v>19</v>
      </c>
      <c r="B46" s="109" t="s">
        <v>371</v>
      </c>
      <c r="C46" s="49">
        <f t="shared" si="0"/>
        <v>34040729</v>
      </c>
      <c r="D46" s="16">
        <v>10165166</v>
      </c>
      <c r="E46" s="16">
        <v>127</v>
      </c>
      <c r="F46" s="16">
        <v>38545</v>
      </c>
      <c r="G46" s="16">
        <v>16188</v>
      </c>
      <c r="H46" s="16">
        <v>173482</v>
      </c>
      <c r="I46" s="16">
        <v>4996</v>
      </c>
      <c r="J46" s="16">
        <v>137894</v>
      </c>
      <c r="K46" s="16">
        <v>23504331</v>
      </c>
      <c r="L46" s="888" t="s">
        <v>372</v>
      </c>
      <c r="M46" s="889"/>
    </row>
    <row r="47" spans="1:13" ht="13.9" customHeight="1">
      <c r="A47" s="343">
        <v>20</v>
      </c>
      <c r="B47" s="344" t="s">
        <v>373</v>
      </c>
      <c r="C47" s="48">
        <f t="shared" si="0"/>
        <v>17593360</v>
      </c>
      <c r="D47" s="14">
        <v>2065311</v>
      </c>
      <c r="E47" s="14">
        <v>2318</v>
      </c>
      <c r="F47" s="14">
        <v>459174</v>
      </c>
      <c r="G47" s="14">
        <v>84112</v>
      </c>
      <c r="H47" s="14">
        <v>681067</v>
      </c>
      <c r="I47" s="14">
        <v>202267</v>
      </c>
      <c r="J47" s="14">
        <v>159161</v>
      </c>
      <c r="K47" s="14">
        <v>13939950</v>
      </c>
      <c r="L47" s="896" t="s">
        <v>375</v>
      </c>
      <c r="M47" s="897"/>
    </row>
    <row r="48" spans="1:13" ht="25.5" customHeight="1">
      <c r="A48" s="108">
        <v>21</v>
      </c>
      <c r="B48" s="109" t="s">
        <v>376</v>
      </c>
      <c r="C48" s="49">
        <f t="shared" si="0"/>
        <v>38319</v>
      </c>
      <c r="D48" s="16">
        <v>10194</v>
      </c>
      <c r="E48" s="16">
        <v>23</v>
      </c>
      <c r="F48" s="16">
        <v>1164</v>
      </c>
      <c r="G48" s="16">
        <v>87</v>
      </c>
      <c r="H48" s="16">
        <v>436</v>
      </c>
      <c r="I48" s="16">
        <v>17016</v>
      </c>
      <c r="J48" s="16">
        <v>133</v>
      </c>
      <c r="K48" s="16">
        <v>9266</v>
      </c>
      <c r="L48" s="888" t="s">
        <v>377</v>
      </c>
      <c r="M48" s="889"/>
    </row>
    <row r="49" spans="1:13" ht="27" customHeight="1">
      <c r="A49" s="114">
        <v>2100</v>
      </c>
      <c r="B49" s="115" t="s">
        <v>378</v>
      </c>
      <c r="C49" s="48">
        <f t="shared" si="0"/>
        <v>38319</v>
      </c>
      <c r="D49" s="14">
        <v>10194</v>
      </c>
      <c r="E49" s="14">
        <v>23</v>
      </c>
      <c r="F49" s="14">
        <v>1164</v>
      </c>
      <c r="G49" s="14">
        <v>87</v>
      </c>
      <c r="H49" s="14">
        <v>436</v>
      </c>
      <c r="I49" s="14">
        <v>17016</v>
      </c>
      <c r="J49" s="14">
        <v>133</v>
      </c>
      <c r="K49" s="14">
        <v>9266</v>
      </c>
      <c r="L49" s="884" t="s">
        <v>379</v>
      </c>
      <c r="M49" s="885"/>
    </row>
    <row r="50" spans="1:13" ht="13.9" customHeight="1">
      <c r="A50" s="108">
        <v>22</v>
      </c>
      <c r="B50" s="109" t="s">
        <v>380</v>
      </c>
      <c r="C50" s="49">
        <f t="shared" si="0"/>
        <v>1493901</v>
      </c>
      <c r="D50" s="16">
        <v>87224</v>
      </c>
      <c r="E50" s="16">
        <v>1458</v>
      </c>
      <c r="F50" s="16">
        <v>29000</v>
      </c>
      <c r="G50" s="16">
        <v>4081</v>
      </c>
      <c r="H50" s="16">
        <v>22445</v>
      </c>
      <c r="I50" s="16">
        <v>23887</v>
      </c>
      <c r="J50" s="16">
        <v>66739</v>
      </c>
      <c r="K50" s="16">
        <v>1259067</v>
      </c>
      <c r="L50" s="888" t="s">
        <v>381</v>
      </c>
      <c r="M50" s="889"/>
    </row>
    <row r="51" spans="1:13" ht="24.75" customHeight="1">
      <c r="A51" s="114">
        <v>2211</v>
      </c>
      <c r="B51" s="115" t="s">
        <v>382</v>
      </c>
      <c r="C51" s="48">
        <f t="shared" si="0"/>
        <v>1945</v>
      </c>
      <c r="D51" s="14">
        <v>77</v>
      </c>
      <c r="E51" s="14">
        <v>9</v>
      </c>
      <c r="F51" s="14">
        <v>509</v>
      </c>
      <c r="G51" s="14">
        <v>0</v>
      </c>
      <c r="H51" s="14">
        <v>106</v>
      </c>
      <c r="I51" s="14">
        <v>0</v>
      </c>
      <c r="J51" s="14">
        <v>60</v>
      </c>
      <c r="K51" s="14">
        <v>1184</v>
      </c>
      <c r="L51" s="884" t="s">
        <v>383</v>
      </c>
      <c r="M51" s="885"/>
    </row>
    <row r="52" spans="1:13" ht="13.9" customHeight="1">
      <c r="A52" s="110">
        <v>2220</v>
      </c>
      <c r="B52" s="111" t="s">
        <v>384</v>
      </c>
      <c r="C52" s="49">
        <f t="shared" si="0"/>
        <v>1491956</v>
      </c>
      <c r="D52" s="16">
        <v>87147</v>
      </c>
      <c r="E52" s="16">
        <v>1449</v>
      </c>
      <c r="F52" s="16">
        <v>28491</v>
      </c>
      <c r="G52" s="16">
        <v>4081</v>
      </c>
      <c r="H52" s="16">
        <v>22339</v>
      </c>
      <c r="I52" s="16">
        <v>23887</v>
      </c>
      <c r="J52" s="16">
        <v>66679</v>
      </c>
      <c r="K52" s="16">
        <v>1257883</v>
      </c>
      <c r="L52" s="886" t="s">
        <v>385</v>
      </c>
      <c r="M52" s="887"/>
    </row>
    <row r="53" spans="1:13" ht="13.9" customHeight="1">
      <c r="A53" s="343">
        <v>23</v>
      </c>
      <c r="B53" s="344" t="s">
        <v>386</v>
      </c>
      <c r="C53" s="48">
        <f t="shared" si="0"/>
        <v>4362564</v>
      </c>
      <c r="D53" s="14">
        <v>110924</v>
      </c>
      <c r="E53" s="14">
        <v>4101</v>
      </c>
      <c r="F53" s="14">
        <v>232422</v>
      </c>
      <c r="G53" s="14">
        <v>34393</v>
      </c>
      <c r="H53" s="14">
        <v>111125</v>
      </c>
      <c r="I53" s="14">
        <v>30316</v>
      </c>
      <c r="J53" s="14">
        <v>273092</v>
      </c>
      <c r="K53" s="14">
        <v>3566191</v>
      </c>
      <c r="L53" s="896" t="s">
        <v>387</v>
      </c>
      <c r="M53" s="897"/>
    </row>
    <row r="54" spans="1:13" ht="13.9" customHeight="1">
      <c r="A54" s="110">
        <v>2310</v>
      </c>
      <c r="B54" s="111" t="s">
        <v>388</v>
      </c>
      <c r="C54" s="49">
        <f t="shared" si="0"/>
        <v>193387</v>
      </c>
      <c r="D54" s="16">
        <v>5082</v>
      </c>
      <c r="E54" s="16">
        <v>640</v>
      </c>
      <c r="F54" s="16">
        <v>9922</v>
      </c>
      <c r="G54" s="16">
        <v>844</v>
      </c>
      <c r="H54" s="16">
        <v>4245</v>
      </c>
      <c r="I54" s="16">
        <v>0</v>
      </c>
      <c r="J54" s="16">
        <v>3834</v>
      </c>
      <c r="K54" s="16">
        <v>168820</v>
      </c>
      <c r="L54" s="886" t="s">
        <v>390</v>
      </c>
      <c r="M54" s="887"/>
    </row>
    <row r="55" spans="1:13" ht="16.149999999999999" customHeight="1">
      <c r="A55" s="114">
        <v>2394</v>
      </c>
      <c r="B55" s="115" t="s">
        <v>391</v>
      </c>
      <c r="C55" s="48">
        <f t="shared" si="0"/>
        <v>457682</v>
      </c>
      <c r="D55" s="14">
        <v>16614</v>
      </c>
      <c r="E55" s="14">
        <v>111</v>
      </c>
      <c r="F55" s="14">
        <v>39428</v>
      </c>
      <c r="G55" s="14">
        <v>2324</v>
      </c>
      <c r="H55" s="14">
        <v>92442</v>
      </c>
      <c r="I55" s="14">
        <v>23367</v>
      </c>
      <c r="J55" s="14">
        <v>30267</v>
      </c>
      <c r="K55" s="14">
        <v>253129</v>
      </c>
      <c r="L55" s="884" t="s">
        <v>392</v>
      </c>
      <c r="M55" s="885"/>
    </row>
    <row r="56" spans="1:13" ht="16.149999999999999" customHeight="1">
      <c r="A56" s="110">
        <v>2395</v>
      </c>
      <c r="B56" s="111" t="s">
        <v>393</v>
      </c>
      <c r="C56" s="49">
        <f t="shared" si="0"/>
        <v>3593380</v>
      </c>
      <c r="D56" s="16">
        <v>87098</v>
      </c>
      <c r="E56" s="16">
        <v>2767</v>
      </c>
      <c r="F56" s="16">
        <v>180545</v>
      </c>
      <c r="G56" s="16">
        <v>29438</v>
      </c>
      <c r="H56" s="16">
        <v>11546</v>
      </c>
      <c r="I56" s="16">
        <v>6612</v>
      </c>
      <c r="J56" s="16">
        <v>230106</v>
      </c>
      <c r="K56" s="16">
        <v>3045268</v>
      </c>
      <c r="L56" s="886" t="s">
        <v>394</v>
      </c>
      <c r="M56" s="887"/>
    </row>
    <row r="57" spans="1:13" ht="13.9" customHeight="1">
      <c r="A57" s="114">
        <v>2396</v>
      </c>
      <c r="B57" s="115" t="s">
        <v>395</v>
      </c>
      <c r="C57" s="48">
        <f t="shared" si="0"/>
        <v>52194</v>
      </c>
      <c r="D57" s="14">
        <v>2130</v>
      </c>
      <c r="E57" s="14">
        <v>540</v>
      </c>
      <c r="F57" s="14">
        <v>1705</v>
      </c>
      <c r="G57" s="14">
        <v>1787</v>
      </c>
      <c r="H57" s="14">
        <v>2279</v>
      </c>
      <c r="I57" s="14">
        <v>337</v>
      </c>
      <c r="J57" s="14">
        <v>1241</v>
      </c>
      <c r="K57" s="14">
        <v>42175</v>
      </c>
      <c r="L57" s="884" t="s">
        <v>396</v>
      </c>
      <c r="M57" s="885"/>
    </row>
    <row r="58" spans="1:13" ht="13.9" customHeight="1">
      <c r="A58" s="110">
        <v>2399</v>
      </c>
      <c r="B58" s="111" t="s">
        <v>397</v>
      </c>
      <c r="C58" s="49">
        <f t="shared" si="0"/>
        <v>65921</v>
      </c>
      <c r="D58" s="16">
        <v>0</v>
      </c>
      <c r="E58" s="16">
        <v>43</v>
      </c>
      <c r="F58" s="16">
        <v>822</v>
      </c>
      <c r="G58" s="16">
        <v>0</v>
      </c>
      <c r="H58" s="16">
        <v>613</v>
      </c>
      <c r="I58" s="16">
        <v>0</v>
      </c>
      <c r="J58" s="16">
        <v>7644</v>
      </c>
      <c r="K58" s="16">
        <v>56799</v>
      </c>
      <c r="L58" s="886" t="s">
        <v>398</v>
      </c>
      <c r="M58" s="887"/>
    </row>
    <row r="59" spans="1:13" ht="13.9" customHeight="1" thickBot="1">
      <c r="A59" s="343">
        <v>24</v>
      </c>
      <c r="B59" s="344" t="s">
        <v>399</v>
      </c>
      <c r="C59" s="48">
        <f t="shared" si="0"/>
        <v>8235924</v>
      </c>
      <c r="D59" s="14">
        <v>3534244</v>
      </c>
      <c r="E59" s="14">
        <v>359</v>
      </c>
      <c r="F59" s="14">
        <v>361448</v>
      </c>
      <c r="G59" s="14">
        <v>3324</v>
      </c>
      <c r="H59" s="14">
        <v>162555</v>
      </c>
      <c r="I59" s="14">
        <v>359</v>
      </c>
      <c r="J59" s="14">
        <v>67596</v>
      </c>
      <c r="K59" s="14">
        <v>4106039</v>
      </c>
      <c r="L59" s="896" t="s">
        <v>400</v>
      </c>
      <c r="M59" s="897"/>
    </row>
    <row r="60" spans="1:13" ht="21.6" customHeight="1" thickTop="1" thickBot="1">
      <c r="A60" s="104">
        <v>25</v>
      </c>
      <c r="B60" s="105" t="s">
        <v>401</v>
      </c>
      <c r="C60" s="48">
        <f t="shared" si="0"/>
        <v>3355961</v>
      </c>
      <c r="D60" s="92">
        <v>39922</v>
      </c>
      <c r="E60" s="92">
        <v>4893</v>
      </c>
      <c r="F60" s="92">
        <v>50928</v>
      </c>
      <c r="G60" s="92">
        <v>4608</v>
      </c>
      <c r="H60" s="92">
        <v>23206</v>
      </c>
      <c r="I60" s="92">
        <v>1962</v>
      </c>
      <c r="J60" s="92">
        <v>23891</v>
      </c>
      <c r="K60" s="92">
        <v>3206551</v>
      </c>
      <c r="L60" s="928" t="s">
        <v>402</v>
      </c>
      <c r="M60" s="929"/>
    </row>
    <row r="61" spans="1:13" ht="13.9" customHeight="1" thickTop="1" thickBot="1">
      <c r="A61" s="83">
        <v>2511</v>
      </c>
      <c r="B61" s="84" t="s">
        <v>403</v>
      </c>
      <c r="C61" s="584">
        <f t="shared" si="0"/>
        <v>3189637</v>
      </c>
      <c r="D61" s="90">
        <v>39106</v>
      </c>
      <c r="E61" s="90">
        <v>4605</v>
      </c>
      <c r="F61" s="90">
        <v>49693</v>
      </c>
      <c r="G61" s="90">
        <v>4128</v>
      </c>
      <c r="H61" s="90">
        <v>21149</v>
      </c>
      <c r="I61" s="90">
        <v>1880</v>
      </c>
      <c r="J61" s="90">
        <v>21993</v>
      </c>
      <c r="K61" s="90">
        <v>3047083</v>
      </c>
      <c r="L61" s="945" t="s">
        <v>404</v>
      </c>
      <c r="M61" s="946"/>
    </row>
    <row r="62" spans="1:13" ht="23.25" thickTop="1">
      <c r="A62" s="114">
        <v>2591</v>
      </c>
      <c r="B62" s="115" t="s">
        <v>596</v>
      </c>
      <c r="C62" s="48">
        <f t="shared" si="0"/>
        <v>10569</v>
      </c>
      <c r="D62" s="14">
        <v>300</v>
      </c>
      <c r="E62" s="14">
        <v>62</v>
      </c>
      <c r="F62" s="14">
        <v>113</v>
      </c>
      <c r="G62" s="14">
        <v>95</v>
      </c>
      <c r="H62" s="14">
        <v>297</v>
      </c>
      <c r="I62" s="14">
        <v>0</v>
      </c>
      <c r="J62" s="14">
        <v>238</v>
      </c>
      <c r="K62" s="14">
        <v>9464</v>
      </c>
      <c r="L62" s="884" t="s">
        <v>406</v>
      </c>
      <c r="M62" s="885"/>
    </row>
    <row r="63" spans="1:13" ht="13.9" customHeight="1">
      <c r="A63" s="110">
        <v>2592</v>
      </c>
      <c r="B63" s="111" t="s">
        <v>407</v>
      </c>
      <c r="C63" s="49">
        <f t="shared" si="0"/>
        <v>70850</v>
      </c>
      <c r="D63" s="16">
        <v>501</v>
      </c>
      <c r="E63" s="16">
        <v>161</v>
      </c>
      <c r="F63" s="16">
        <v>584</v>
      </c>
      <c r="G63" s="16">
        <v>134</v>
      </c>
      <c r="H63" s="16">
        <v>803</v>
      </c>
      <c r="I63" s="16">
        <v>0</v>
      </c>
      <c r="J63" s="16">
        <v>992</v>
      </c>
      <c r="K63" s="16">
        <v>67675</v>
      </c>
      <c r="L63" s="886" t="s">
        <v>408</v>
      </c>
      <c r="M63" s="887"/>
    </row>
    <row r="64" spans="1:13" ht="13.9" customHeight="1">
      <c r="A64" s="114">
        <v>2599</v>
      </c>
      <c r="B64" s="115" t="s">
        <v>409</v>
      </c>
      <c r="C64" s="48">
        <f t="shared" si="0"/>
        <v>84905</v>
      </c>
      <c r="D64" s="14">
        <v>15</v>
      </c>
      <c r="E64" s="14">
        <v>65</v>
      </c>
      <c r="F64" s="14">
        <v>538</v>
      </c>
      <c r="G64" s="14">
        <v>251</v>
      </c>
      <c r="H64" s="14">
        <v>957</v>
      </c>
      <c r="I64" s="14">
        <v>82</v>
      </c>
      <c r="J64" s="14">
        <v>668</v>
      </c>
      <c r="K64" s="14">
        <v>82329</v>
      </c>
      <c r="L64" s="884" t="s">
        <v>410</v>
      </c>
      <c r="M64" s="885"/>
    </row>
    <row r="65" spans="1:13">
      <c r="A65" s="108">
        <v>27</v>
      </c>
      <c r="B65" s="109" t="s">
        <v>411</v>
      </c>
      <c r="C65" s="49">
        <f t="shared" si="0"/>
        <v>1862491</v>
      </c>
      <c r="D65" s="16">
        <v>43</v>
      </c>
      <c r="E65" s="16">
        <v>824</v>
      </c>
      <c r="F65" s="16">
        <v>4956</v>
      </c>
      <c r="G65" s="16">
        <v>549</v>
      </c>
      <c r="H65" s="16">
        <v>9895</v>
      </c>
      <c r="I65" s="16">
        <v>1311</v>
      </c>
      <c r="J65" s="16">
        <v>13699</v>
      </c>
      <c r="K65" s="16">
        <v>1831214</v>
      </c>
      <c r="L65" s="888" t="s">
        <v>413</v>
      </c>
      <c r="M65" s="889"/>
    </row>
    <row r="66" spans="1:13" ht="22.5">
      <c r="A66" s="114">
        <v>2710</v>
      </c>
      <c r="B66" s="115" t="s">
        <v>600</v>
      </c>
      <c r="C66" s="48">
        <f t="shared" si="0"/>
        <v>179916</v>
      </c>
      <c r="D66" s="14">
        <v>43</v>
      </c>
      <c r="E66" s="14">
        <v>126</v>
      </c>
      <c r="F66" s="14">
        <v>1812</v>
      </c>
      <c r="G66" s="14">
        <v>287</v>
      </c>
      <c r="H66" s="14">
        <v>976</v>
      </c>
      <c r="I66" s="14">
        <v>219</v>
      </c>
      <c r="J66" s="14">
        <v>1403</v>
      </c>
      <c r="K66" s="14">
        <v>175050</v>
      </c>
      <c r="L66" s="884" t="s">
        <v>414</v>
      </c>
      <c r="M66" s="885"/>
    </row>
    <row r="67" spans="1:13" ht="22.5">
      <c r="A67" s="110">
        <v>2730</v>
      </c>
      <c r="B67" s="111" t="s">
        <v>415</v>
      </c>
      <c r="C67" s="49">
        <f t="shared" si="0"/>
        <v>1608644</v>
      </c>
      <c r="D67" s="16">
        <v>0</v>
      </c>
      <c r="E67" s="16">
        <v>518</v>
      </c>
      <c r="F67" s="16">
        <v>2859</v>
      </c>
      <c r="G67" s="16">
        <v>10</v>
      </c>
      <c r="H67" s="16">
        <v>8072</v>
      </c>
      <c r="I67" s="16">
        <v>916</v>
      </c>
      <c r="J67" s="16">
        <v>10792</v>
      </c>
      <c r="K67" s="16">
        <v>1585477</v>
      </c>
      <c r="L67" s="886" t="s">
        <v>416</v>
      </c>
      <c r="M67" s="887"/>
    </row>
    <row r="68" spans="1:13">
      <c r="A68" s="114">
        <v>2740</v>
      </c>
      <c r="B68" s="115" t="s">
        <v>417</v>
      </c>
      <c r="C68" s="48">
        <f t="shared" si="0"/>
        <v>9409</v>
      </c>
      <c r="D68" s="14">
        <v>0</v>
      </c>
      <c r="E68" s="14">
        <v>33</v>
      </c>
      <c r="F68" s="14">
        <v>0</v>
      </c>
      <c r="G68" s="14">
        <v>0</v>
      </c>
      <c r="H68" s="14">
        <v>201</v>
      </c>
      <c r="I68" s="14">
        <v>141</v>
      </c>
      <c r="J68" s="14">
        <v>141</v>
      </c>
      <c r="K68" s="14">
        <v>8893</v>
      </c>
      <c r="L68" s="884" t="s">
        <v>418</v>
      </c>
      <c r="M68" s="885"/>
    </row>
    <row r="69" spans="1:13">
      <c r="A69" s="110">
        <v>2750</v>
      </c>
      <c r="B69" s="111" t="s">
        <v>691</v>
      </c>
      <c r="C69" s="49">
        <f t="shared" si="0"/>
        <v>20664</v>
      </c>
      <c r="D69" s="16">
        <v>0</v>
      </c>
      <c r="E69" s="16">
        <v>0</v>
      </c>
      <c r="F69" s="16">
        <v>0</v>
      </c>
      <c r="G69" s="16">
        <v>176</v>
      </c>
      <c r="H69" s="16">
        <v>264</v>
      </c>
      <c r="I69" s="16">
        <v>0</v>
      </c>
      <c r="J69" s="16">
        <v>1018</v>
      </c>
      <c r="K69" s="16">
        <v>19206</v>
      </c>
      <c r="L69" s="886" t="s">
        <v>729</v>
      </c>
      <c r="M69" s="887"/>
    </row>
    <row r="70" spans="1:13">
      <c r="A70" s="591">
        <v>2790</v>
      </c>
      <c r="B70" s="592" t="s">
        <v>419</v>
      </c>
      <c r="C70" s="589">
        <f t="shared" si="0"/>
        <v>43958</v>
      </c>
      <c r="D70" s="593">
        <v>0</v>
      </c>
      <c r="E70" s="593">
        <v>147</v>
      </c>
      <c r="F70" s="593">
        <v>385</v>
      </c>
      <c r="G70" s="593">
        <v>76</v>
      </c>
      <c r="H70" s="593">
        <v>382</v>
      </c>
      <c r="I70" s="593">
        <v>35</v>
      </c>
      <c r="J70" s="593">
        <v>345</v>
      </c>
      <c r="K70" s="593">
        <v>42588</v>
      </c>
      <c r="L70" s="943" t="s">
        <v>420</v>
      </c>
      <c r="M70" s="944"/>
    </row>
    <row r="71" spans="1:13">
      <c r="A71" s="108">
        <v>28</v>
      </c>
      <c r="B71" s="109" t="s">
        <v>421</v>
      </c>
      <c r="C71" s="49">
        <f t="shared" si="0"/>
        <v>195909</v>
      </c>
      <c r="D71" s="16">
        <v>0</v>
      </c>
      <c r="E71" s="16">
        <v>565</v>
      </c>
      <c r="F71" s="16">
        <v>3650</v>
      </c>
      <c r="G71" s="16">
        <v>0</v>
      </c>
      <c r="H71" s="16">
        <v>1439</v>
      </c>
      <c r="I71" s="16">
        <v>0</v>
      </c>
      <c r="J71" s="16">
        <v>4137</v>
      </c>
      <c r="K71" s="16">
        <v>186118</v>
      </c>
      <c r="L71" s="888" t="s">
        <v>422</v>
      </c>
      <c r="M71" s="889"/>
    </row>
    <row r="72" spans="1:13" ht="48.75" customHeight="1" thickBot="1">
      <c r="A72" s="88">
        <v>2810</v>
      </c>
      <c r="B72" s="89" t="s">
        <v>423</v>
      </c>
      <c r="C72" s="596">
        <f t="shared" si="0"/>
        <v>195909</v>
      </c>
      <c r="D72" s="102">
        <v>0</v>
      </c>
      <c r="E72" s="102">
        <v>565</v>
      </c>
      <c r="F72" s="102">
        <v>3650</v>
      </c>
      <c r="G72" s="102">
        <v>0</v>
      </c>
      <c r="H72" s="102">
        <v>1439</v>
      </c>
      <c r="I72" s="102">
        <v>0</v>
      </c>
      <c r="J72" s="102">
        <v>4137</v>
      </c>
      <c r="K72" s="102">
        <v>186118</v>
      </c>
      <c r="L72" s="941" t="s">
        <v>424</v>
      </c>
      <c r="M72" s="942"/>
    </row>
    <row r="73" spans="1:13" ht="15.75" thickTop="1">
      <c r="A73" s="108">
        <v>29</v>
      </c>
      <c r="B73" s="109" t="s">
        <v>607</v>
      </c>
      <c r="C73" s="49">
        <f t="shared" ref="C73:C98" si="1">SUM(D73:K73)</f>
        <v>19490</v>
      </c>
      <c r="D73" s="16">
        <v>19</v>
      </c>
      <c r="E73" s="16">
        <v>50</v>
      </c>
      <c r="F73" s="16">
        <v>1714</v>
      </c>
      <c r="G73" s="16">
        <v>69</v>
      </c>
      <c r="H73" s="16">
        <v>185</v>
      </c>
      <c r="I73" s="16">
        <v>29</v>
      </c>
      <c r="J73" s="16">
        <v>320</v>
      </c>
      <c r="K73" s="16">
        <v>17104</v>
      </c>
      <c r="L73" s="888" t="s">
        <v>426</v>
      </c>
      <c r="M73" s="889"/>
    </row>
    <row r="74" spans="1:13" ht="22.5">
      <c r="A74" s="114">
        <v>2920</v>
      </c>
      <c r="B74" s="115" t="s">
        <v>427</v>
      </c>
      <c r="C74" s="48">
        <f t="shared" si="1"/>
        <v>17365</v>
      </c>
      <c r="D74" s="14">
        <v>0</v>
      </c>
      <c r="E74" s="14">
        <v>28</v>
      </c>
      <c r="F74" s="14">
        <v>1402</v>
      </c>
      <c r="G74" s="14">
        <v>19</v>
      </c>
      <c r="H74" s="14">
        <v>95</v>
      </c>
      <c r="I74" s="14">
        <v>0</v>
      </c>
      <c r="J74" s="14">
        <v>270</v>
      </c>
      <c r="K74" s="14">
        <v>15551</v>
      </c>
      <c r="L74" s="884" t="s">
        <v>428</v>
      </c>
      <c r="M74" s="885"/>
    </row>
    <row r="75" spans="1:13" ht="13.9" customHeight="1">
      <c r="A75" s="110">
        <v>2930</v>
      </c>
      <c r="B75" s="111" t="s">
        <v>429</v>
      </c>
      <c r="C75" s="49">
        <f t="shared" si="1"/>
        <v>2125</v>
      </c>
      <c r="D75" s="16">
        <v>19</v>
      </c>
      <c r="E75" s="16">
        <v>22</v>
      </c>
      <c r="F75" s="16">
        <v>312</v>
      </c>
      <c r="G75" s="16">
        <v>50</v>
      </c>
      <c r="H75" s="16">
        <v>90</v>
      </c>
      <c r="I75" s="16">
        <v>29</v>
      </c>
      <c r="J75" s="16">
        <v>50</v>
      </c>
      <c r="K75" s="16">
        <v>1553</v>
      </c>
      <c r="L75" s="886" t="s">
        <v>431</v>
      </c>
      <c r="M75" s="887"/>
    </row>
    <row r="76" spans="1:13" ht="16.899999999999999" customHeight="1">
      <c r="A76" s="343">
        <v>30</v>
      </c>
      <c r="B76" s="344" t="s">
        <v>432</v>
      </c>
      <c r="C76" s="48">
        <f t="shared" si="1"/>
        <v>4460</v>
      </c>
      <c r="D76" s="14">
        <v>0</v>
      </c>
      <c r="E76" s="14">
        <v>0</v>
      </c>
      <c r="F76" s="14">
        <v>0</v>
      </c>
      <c r="G76" s="14">
        <v>32</v>
      </c>
      <c r="H76" s="14">
        <v>0</v>
      </c>
      <c r="I76" s="14">
        <v>0</v>
      </c>
      <c r="J76" s="14">
        <v>184</v>
      </c>
      <c r="K76" s="14">
        <v>4244</v>
      </c>
      <c r="L76" s="896" t="s">
        <v>433</v>
      </c>
      <c r="M76" s="897"/>
    </row>
    <row r="77" spans="1:13">
      <c r="A77" s="114">
        <v>3012</v>
      </c>
      <c r="B77" s="115" t="s">
        <v>434</v>
      </c>
      <c r="C77" s="48">
        <f t="shared" si="1"/>
        <v>4460</v>
      </c>
      <c r="D77" s="14">
        <v>0</v>
      </c>
      <c r="E77" s="14">
        <v>0</v>
      </c>
      <c r="F77" s="14">
        <v>0</v>
      </c>
      <c r="G77" s="14">
        <v>32</v>
      </c>
      <c r="H77" s="14">
        <v>0</v>
      </c>
      <c r="I77" s="14">
        <v>0</v>
      </c>
      <c r="J77" s="14">
        <v>184</v>
      </c>
      <c r="K77" s="14">
        <v>4244</v>
      </c>
      <c r="L77" s="884" t="s">
        <v>435</v>
      </c>
      <c r="M77" s="885"/>
    </row>
    <row r="78" spans="1:13">
      <c r="A78" s="108">
        <v>31</v>
      </c>
      <c r="B78" s="109" t="s">
        <v>436</v>
      </c>
      <c r="C78" s="49">
        <f t="shared" si="1"/>
        <v>276866</v>
      </c>
      <c r="D78" s="16">
        <v>384</v>
      </c>
      <c r="E78" s="16">
        <v>741</v>
      </c>
      <c r="F78" s="16">
        <v>2541</v>
      </c>
      <c r="G78" s="16">
        <v>1206</v>
      </c>
      <c r="H78" s="16">
        <v>5626</v>
      </c>
      <c r="I78" s="16">
        <v>882</v>
      </c>
      <c r="J78" s="16">
        <v>5822</v>
      </c>
      <c r="K78" s="16">
        <v>259664</v>
      </c>
      <c r="L78" s="888" t="s">
        <v>437</v>
      </c>
      <c r="M78" s="889"/>
    </row>
    <row r="79" spans="1:13">
      <c r="A79" s="114">
        <v>3100</v>
      </c>
      <c r="B79" s="115" t="s">
        <v>436</v>
      </c>
      <c r="C79" s="48">
        <f t="shared" si="1"/>
        <v>276866</v>
      </c>
      <c r="D79" s="14">
        <v>384</v>
      </c>
      <c r="E79" s="14">
        <v>741</v>
      </c>
      <c r="F79" s="14">
        <v>2541</v>
      </c>
      <c r="G79" s="14">
        <v>1206</v>
      </c>
      <c r="H79" s="14">
        <v>5626</v>
      </c>
      <c r="I79" s="14">
        <v>882</v>
      </c>
      <c r="J79" s="14">
        <v>5822</v>
      </c>
      <c r="K79" s="14">
        <v>259664</v>
      </c>
      <c r="L79" s="884" t="s">
        <v>438</v>
      </c>
      <c r="M79" s="885"/>
    </row>
    <row r="80" spans="1:13">
      <c r="A80" s="108">
        <v>32</v>
      </c>
      <c r="B80" s="109" t="s">
        <v>439</v>
      </c>
      <c r="C80" s="49">
        <f t="shared" si="1"/>
        <v>20260</v>
      </c>
      <c r="D80" s="16">
        <v>2</v>
      </c>
      <c r="E80" s="16">
        <v>46</v>
      </c>
      <c r="F80" s="16">
        <v>2513</v>
      </c>
      <c r="G80" s="16">
        <v>284</v>
      </c>
      <c r="H80" s="16">
        <v>374</v>
      </c>
      <c r="I80" s="16">
        <v>23</v>
      </c>
      <c r="J80" s="16">
        <v>19</v>
      </c>
      <c r="K80" s="16">
        <v>16999</v>
      </c>
      <c r="L80" s="888" t="s">
        <v>440</v>
      </c>
      <c r="M80" s="889"/>
    </row>
    <row r="81" spans="1:13">
      <c r="A81" s="114">
        <v>3250</v>
      </c>
      <c r="B81" s="115" t="s">
        <v>441</v>
      </c>
      <c r="C81" s="48">
        <f t="shared" si="1"/>
        <v>15095</v>
      </c>
      <c r="D81" s="14">
        <v>0</v>
      </c>
      <c r="E81" s="14">
        <v>26</v>
      </c>
      <c r="F81" s="14">
        <v>2455</v>
      </c>
      <c r="G81" s="14">
        <v>172</v>
      </c>
      <c r="H81" s="14">
        <v>281</v>
      </c>
      <c r="I81" s="14">
        <v>0</v>
      </c>
      <c r="J81" s="14">
        <v>0</v>
      </c>
      <c r="K81" s="14">
        <v>12161</v>
      </c>
      <c r="L81" s="884" t="s">
        <v>442</v>
      </c>
      <c r="M81" s="885"/>
    </row>
    <row r="82" spans="1:13" ht="13.9" customHeight="1">
      <c r="A82" s="110">
        <v>3290</v>
      </c>
      <c r="B82" s="111" t="s">
        <v>443</v>
      </c>
      <c r="C82" s="49">
        <f t="shared" si="1"/>
        <v>5165</v>
      </c>
      <c r="D82" s="16">
        <v>2</v>
      </c>
      <c r="E82" s="16">
        <v>20</v>
      </c>
      <c r="F82" s="16">
        <v>58</v>
      </c>
      <c r="G82" s="16">
        <v>112</v>
      </c>
      <c r="H82" s="16">
        <v>93</v>
      </c>
      <c r="I82" s="16">
        <v>23</v>
      </c>
      <c r="J82" s="16">
        <v>19</v>
      </c>
      <c r="K82" s="16">
        <v>4838</v>
      </c>
      <c r="L82" s="886" t="s">
        <v>444</v>
      </c>
      <c r="M82" s="887"/>
    </row>
    <row r="83" spans="1:13">
      <c r="A83" s="343">
        <v>33</v>
      </c>
      <c r="B83" s="344" t="s">
        <v>445</v>
      </c>
      <c r="C83" s="48">
        <f t="shared" si="1"/>
        <v>225406</v>
      </c>
      <c r="D83" s="14">
        <v>555</v>
      </c>
      <c r="E83" s="14">
        <v>581</v>
      </c>
      <c r="F83" s="14">
        <v>41079</v>
      </c>
      <c r="G83" s="14">
        <v>4528</v>
      </c>
      <c r="H83" s="14">
        <v>27551</v>
      </c>
      <c r="I83" s="14">
        <v>158</v>
      </c>
      <c r="J83" s="14">
        <v>45439</v>
      </c>
      <c r="K83" s="14">
        <v>105515</v>
      </c>
      <c r="L83" s="896" t="s">
        <v>446</v>
      </c>
      <c r="M83" s="897"/>
    </row>
    <row r="84" spans="1:13">
      <c r="A84" s="110">
        <v>3311</v>
      </c>
      <c r="B84" s="111" t="s">
        <v>447</v>
      </c>
      <c r="C84" s="49">
        <f t="shared" si="1"/>
        <v>466</v>
      </c>
      <c r="D84" s="16">
        <v>0</v>
      </c>
      <c r="E84" s="16">
        <v>6</v>
      </c>
      <c r="F84" s="16">
        <v>12</v>
      </c>
      <c r="G84" s="16">
        <v>13</v>
      </c>
      <c r="H84" s="16">
        <v>45</v>
      </c>
      <c r="I84" s="16">
        <v>0</v>
      </c>
      <c r="J84" s="16">
        <v>68</v>
      </c>
      <c r="K84" s="16">
        <v>322</v>
      </c>
      <c r="L84" s="886" t="s">
        <v>449</v>
      </c>
      <c r="M84" s="887"/>
    </row>
    <row r="85" spans="1:13">
      <c r="A85" s="114">
        <v>3315</v>
      </c>
      <c r="B85" s="115" t="s">
        <v>452</v>
      </c>
      <c r="C85" s="48">
        <f t="shared" si="1"/>
        <v>161202</v>
      </c>
      <c r="D85" s="14">
        <v>0</v>
      </c>
      <c r="E85" s="14">
        <v>162</v>
      </c>
      <c r="F85" s="14">
        <v>39000</v>
      </c>
      <c r="G85" s="14">
        <v>4515</v>
      </c>
      <c r="H85" s="14">
        <v>27132</v>
      </c>
      <c r="I85" s="14">
        <v>0</v>
      </c>
      <c r="J85" s="14">
        <v>44518</v>
      </c>
      <c r="K85" s="14">
        <v>45875</v>
      </c>
      <c r="L85" s="884" t="s">
        <v>453</v>
      </c>
      <c r="M85" s="885"/>
    </row>
    <row r="86" spans="1:13" ht="16.5" thickBot="1">
      <c r="A86" s="349" t="s">
        <v>454</v>
      </c>
      <c r="B86" s="350" t="s">
        <v>455</v>
      </c>
      <c r="C86" s="49">
        <f t="shared" si="1"/>
        <v>15502557</v>
      </c>
      <c r="D86" s="348">
        <v>6139</v>
      </c>
      <c r="E86" s="348">
        <v>2841</v>
      </c>
      <c r="F86" s="348">
        <v>111334</v>
      </c>
      <c r="G86" s="348">
        <v>3546114</v>
      </c>
      <c r="H86" s="348">
        <v>7914887</v>
      </c>
      <c r="I86" s="348">
        <v>0</v>
      </c>
      <c r="J86" s="348">
        <v>1370743</v>
      </c>
      <c r="K86" s="348">
        <v>2550499</v>
      </c>
      <c r="L86" s="894" t="s">
        <v>456</v>
      </c>
      <c r="M86" s="895"/>
    </row>
    <row r="87" spans="1:13" ht="16.5" thickTop="1" thickBot="1">
      <c r="A87" s="104">
        <v>35</v>
      </c>
      <c r="B87" s="105" t="s">
        <v>455</v>
      </c>
      <c r="C87" s="48">
        <f t="shared" si="1"/>
        <v>15502557</v>
      </c>
      <c r="D87" s="92">
        <v>6139</v>
      </c>
      <c r="E87" s="92">
        <v>2841</v>
      </c>
      <c r="F87" s="92">
        <v>111334</v>
      </c>
      <c r="G87" s="92">
        <v>3546114</v>
      </c>
      <c r="H87" s="92">
        <v>7914887</v>
      </c>
      <c r="I87" s="92">
        <v>0</v>
      </c>
      <c r="J87" s="92">
        <v>1370743</v>
      </c>
      <c r="K87" s="92">
        <v>2550499</v>
      </c>
      <c r="L87" s="928" t="s">
        <v>457</v>
      </c>
      <c r="M87" s="929"/>
    </row>
    <row r="88" spans="1:13" ht="28.5" customHeight="1" thickTop="1" thickBot="1">
      <c r="A88" s="594" t="s">
        <v>458</v>
      </c>
      <c r="B88" s="595" t="s">
        <v>459</v>
      </c>
      <c r="C88" s="584">
        <f t="shared" si="1"/>
        <v>142650</v>
      </c>
      <c r="D88" s="90">
        <v>340</v>
      </c>
      <c r="E88" s="90">
        <v>359</v>
      </c>
      <c r="F88" s="90">
        <v>15091</v>
      </c>
      <c r="G88" s="90">
        <v>5134</v>
      </c>
      <c r="H88" s="90">
        <v>2292</v>
      </c>
      <c r="I88" s="90">
        <v>83</v>
      </c>
      <c r="J88" s="90">
        <v>21933</v>
      </c>
      <c r="K88" s="90">
        <v>97418</v>
      </c>
      <c r="L88" s="930" t="s">
        <v>460</v>
      </c>
      <c r="M88" s="931"/>
    </row>
    <row r="89" spans="1:13" ht="15.75" thickTop="1">
      <c r="A89" s="343">
        <v>37</v>
      </c>
      <c r="B89" s="344" t="s">
        <v>461</v>
      </c>
      <c r="C89" s="48">
        <f t="shared" si="1"/>
        <v>11684</v>
      </c>
      <c r="D89" s="14">
        <v>0</v>
      </c>
      <c r="E89" s="14">
        <v>85</v>
      </c>
      <c r="F89" s="14">
        <v>1570</v>
      </c>
      <c r="G89" s="14">
        <v>0</v>
      </c>
      <c r="H89" s="14">
        <v>502</v>
      </c>
      <c r="I89" s="14">
        <v>0</v>
      </c>
      <c r="J89" s="14">
        <v>9527</v>
      </c>
      <c r="K89" s="14">
        <v>0</v>
      </c>
      <c r="L89" s="896" t="s">
        <v>462</v>
      </c>
      <c r="M89" s="897"/>
    </row>
    <row r="90" spans="1:13">
      <c r="A90" s="110">
        <v>3700</v>
      </c>
      <c r="B90" s="111" t="s">
        <v>461</v>
      </c>
      <c r="C90" s="49">
        <f t="shared" si="1"/>
        <v>11684</v>
      </c>
      <c r="D90" s="16">
        <v>0</v>
      </c>
      <c r="E90" s="16">
        <v>85</v>
      </c>
      <c r="F90" s="16">
        <v>1570</v>
      </c>
      <c r="G90" s="16">
        <v>0</v>
      </c>
      <c r="H90" s="16">
        <v>502</v>
      </c>
      <c r="I90" s="16">
        <v>0</v>
      </c>
      <c r="J90" s="16">
        <v>9527</v>
      </c>
      <c r="K90" s="16">
        <v>0</v>
      </c>
      <c r="L90" s="886" t="s">
        <v>462</v>
      </c>
      <c r="M90" s="887"/>
    </row>
    <row r="91" spans="1:13" ht="22.5">
      <c r="A91" s="343">
        <v>38</v>
      </c>
      <c r="B91" s="344" t="s">
        <v>463</v>
      </c>
      <c r="C91" s="48">
        <f t="shared" si="1"/>
        <v>122050</v>
      </c>
      <c r="D91" s="14">
        <v>340</v>
      </c>
      <c r="E91" s="14">
        <v>260</v>
      </c>
      <c r="F91" s="14">
        <v>11907</v>
      </c>
      <c r="G91" s="14">
        <v>5084</v>
      </c>
      <c r="H91" s="14">
        <v>1616</v>
      </c>
      <c r="I91" s="14">
        <v>83</v>
      </c>
      <c r="J91" s="14">
        <v>10524</v>
      </c>
      <c r="K91" s="14">
        <v>92236</v>
      </c>
      <c r="L91" s="896" t="s">
        <v>464</v>
      </c>
      <c r="M91" s="897"/>
    </row>
    <row r="92" spans="1:13">
      <c r="A92" s="110">
        <v>3811</v>
      </c>
      <c r="B92" s="111" t="s">
        <v>619</v>
      </c>
      <c r="C92" s="49">
        <f t="shared" si="1"/>
        <v>2711</v>
      </c>
      <c r="D92" s="16">
        <v>0</v>
      </c>
      <c r="E92" s="16">
        <v>82</v>
      </c>
      <c r="F92" s="16">
        <v>158</v>
      </c>
      <c r="G92" s="16">
        <v>0</v>
      </c>
      <c r="H92" s="16">
        <v>165</v>
      </c>
      <c r="I92" s="16">
        <v>0</v>
      </c>
      <c r="J92" s="16">
        <v>2306</v>
      </c>
      <c r="K92" s="16">
        <v>0</v>
      </c>
      <c r="L92" s="886" t="s">
        <v>727</v>
      </c>
      <c r="M92" s="887"/>
    </row>
    <row r="93" spans="1:13">
      <c r="A93" s="114">
        <v>3821</v>
      </c>
      <c r="B93" s="115" t="s">
        <v>465</v>
      </c>
      <c r="C93" s="48">
        <f t="shared" si="1"/>
        <v>19612</v>
      </c>
      <c r="D93" s="14">
        <v>0</v>
      </c>
      <c r="E93" s="14">
        <v>108</v>
      </c>
      <c r="F93" s="14">
        <v>10383</v>
      </c>
      <c r="G93" s="14">
        <v>4959</v>
      </c>
      <c r="H93" s="14">
        <v>577</v>
      </c>
      <c r="I93" s="14">
        <v>0</v>
      </c>
      <c r="J93" s="14">
        <v>3538</v>
      </c>
      <c r="K93" s="14">
        <v>47</v>
      </c>
      <c r="L93" s="884" t="s">
        <v>466</v>
      </c>
      <c r="M93" s="885"/>
    </row>
    <row r="94" spans="1:13">
      <c r="A94" s="110">
        <v>3822</v>
      </c>
      <c r="B94" s="111" t="s">
        <v>467</v>
      </c>
      <c r="C94" s="49">
        <f t="shared" si="1"/>
        <v>6451</v>
      </c>
      <c r="D94" s="16">
        <v>340</v>
      </c>
      <c r="E94" s="16">
        <v>57</v>
      </c>
      <c r="F94" s="16">
        <v>493</v>
      </c>
      <c r="G94" s="16">
        <v>56</v>
      </c>
      <c r="H94" s="16">
        <v>273</v>
      </c>
      <c r="I94" s="16">
        <v>0</v>
      </c>
      <c r="J94" s="16">
        <v>4485</v>
      </c>
      <c r="K94" s="16">
        <v>747</v>
      </c>
      <c r="L94" s="886" t="s">
        <v>468</v>
      </c>
      <c r="M94" s="887"/>
    </row>
    <row r="95" spans="1:13">
      <c r="A95" s="114">
        <v>3830</v>
      </c>
      <c r="B95" s="115" t="s">
        <v>469</v>
      </c>
      <c r="C95" s="48">
        <f t="shared" si="1"/>
        <v>93276</v>
      </c>
      <c r="D95" s="14">
        <v>0</v>
      </c>
      <c r="E95" s="14">
        <v>13</v>
      </c>
      <c r="F95" s="14">
        <v>873</v>
      </c>
      <c r="G95" s="14">
        <v>69</v>
      </c>
      <c r="H95" s="14">
        <v>601</v>
      </c>
      <c r="I95" s="14">
        <v>83</v>
      </c>
      <c r="J95" s="14">
        <v>195</v>
      </c>
      <c r="K95" s="14">
        <v>91442</v>
      </c>
      <c r="L95" s="884" t="s">
        <v>470</v>
      </c>
      <c r="M95" s="885"/>
    </row>
    <row r="96" spans="1:13" ht="22.5">
      <c r="A96" s="108">
        <v>39</v>
      </c>
      <c r="B96" s="109" t="s">
        <v>471</v>
      </c>
      <c r="C96" s="49">
        <f t="shared" si="1"/>
        <v>8916</v>
      </c>
      <c r="D96" s="16">
        <v>0</v>
      </c>
      <c r="E96" s="16">
        <v>14</v>
      </c>
      <c r="F96" s="16">
        <v>1614</v>
      </c>
      <c r="G96" s="16">
        <v>50</v>
      </c>
      <c r="H96" s="16">
        <v>174</v>
      </c>
      <c r="I96" s="16">
        <v>0</v>
      </c>
      <c r="J96" s="16">
        <v>1882</v>
      </c>
      <c r="K96" s="16">
        <v>5182</v>
      </c>
      <c r="L96" s="888" t="s">
        <v>472</v>
      </c>
      <c r="M96" s="889"/>
    </row>
    <row r="97" spans="1:13">
      <c r="A97" s="114">
        <v>3900</v>
      </c>
      <c r="B97" s="115" t="s">
        <v>471</v>
      </c>
      <c r="C97" s="48">
        <f t="shared" si="1"/>
        <v>8916</v>
      </c>
      <c r="D97" s="14">
        <v>0</v>
      </c>
      <c r="E97" s="14">
        <v>14</v>
      </c>
      <c r="F97" s="14">
        <v>1614</v>
      </c>
      <c r="G97" s="14">
        <v>50</v>
      </c>
      <c r="H97" s="14">
        <v>174</v>
      </c>
      <c r="I97" s="14">
        <v>0</v>
      </c>
      <c r="J97" s="14">
        <v>1882</v>
      </c>
      <c r="K97" s="14">
        <v>5182</v>
      </c>
      <c r="L97" s="884" t="s">
        <v>472</v>
      </c>
      <c r="M97" s="885"/>
    </row>
    <row r="98" spans="1:13" ht="31.15" customHeight="1">
      <c r="A98" s="890" t="s">
        <v>473</v>
      </c>
      <c r="B98" s="891"/>
      <c r="C98" s="585">
        <f t="shared" si="1"/>
        <v>100264502</v>
      </c>
      <c r="D98" s="665">
        <v>17461156</v>
      </c>
      <c r="E98" s="665">
        <v>56889</v>
      </c>
      <c r="F98" s="665">
        <v>2069123</v>
      </c>
      <c r="G98" s="665">
        <v>4859397</v>
      </c>
      <c r="H98" s="665">
        <v>9876571</v>
      </c>
      <c r="I98" s="665">
        <v>502324</v>
      </c>
      <c r="J98" s="665">
        <v>6840959</v>
      </c>
      <c r="K98" s="665">
        <v>58598083</v>
      </c>
      <c r="L98" s="892" t="s">
        <v>474</v>
      </c>
      <c r="M98" s="893"/>
    </row>
  </sheetData>
  <mergeCells count="99">
    <mergeCell ref="L73:M73"/>
    <mergeCell ref="L74:M74"/>
    <mergeCell ref="L78:M78"/>
    <mergeCell ref="L85:M85"/>
    <mergeCell ref="L79:M79"/>
    <mergeCell ref="L80:M80"/>
    <mergeCell ref="L82:M82"/>
    <mergeCell ref="L83:M83"/>
    <mergeCell ref="L84:M84"/>
    <mergeCell ref="L75:M75"/>
    <mergeCell ref="L76:M76"/>
    <mergeCell ref="L77:M77"/>
    <mergeCell ref="L70:M70"/>
    <mergeCell ref="L61:M61"/>
    <mergeCell ref="L62:M62"/>
    <mergeCell ref="L63:M63"/>
    <mergeCell ref="L64:M64"/>
    <mergeCell ref="L65:M65"/>
    <mergeCell ref="L58:M58"/>
    <mergeCell ref="L66:M66"/>
    <mergeCell ref="L67:M67"/>
    <mergeCell ref="L68:M68"/>
    <mergeCell ref="L69:M69"/>
    <mergeCell ref="L33:M33"/>
    <mergeCell ref="L34:M34"/>
    <mergeCell ref="L71:M71"/>
    <mergeCell ref="L72:M72"/>
    <mergeCell ref="L60:M60"/>
    <mergeCell ref="L48:M48"/>
    <mergeCell ref="L49:M49"/>
    <mergeCell ref="L50:M50"/>
    <mergeCell ref="L51:M51"/>
    <mergeCell ref="L52:M52"/>
    <mergeCell ref="L53:M53"/>
    <mergeCell ref="L54:M54"/>
    <mergeCell ref="L55:M55"/>
    <mergeCell ref="L56:M56"/>
    <mergeCell ref="L57:M57"/>
    <mergeCell ref="L59:M59"/>
    <mergeCell ref="L45:M45"/>
    <mergeCell ref="L46:M46"/>
    <mergeCell ref="L47:M47"/>
    <mergeCell ref="L36:M36"/>
    <mergeCell ref="L37:M37"/>
    <mergeCell ref="L38:M38"/>
    <mergeCell ref="L39:M39"/>
    <mergeCell ref="L40:M40"/>
    <mergeCell ref="L41:M41"/>
    <mergeCell ref="L42:M42"/>
    <mergeCell ref="L43:M43"/>
    <mergeCell ref="L44:M44"/>
    <mergeCell ref="L32:M32"/>
    <mergeCell ref="L35:M35"/>
    <mergeCell ref="L17:M17"/>
    <mergeCell ref="L18:M18"/>
    <mergeCell ref="L20:M20"/>
    <mergeCell ref="L21:M21"/>
    <mergeCell ref="L22:M22"/>
    <mergeCell ref="L23:M23"/>
    <mergeCell ref="L24:M24"/>
    <mergeCell ref="L25:M25"/>
    <mergeCell ref="L26:M26"/>
    <mergeCell ref="L27:M27"/>
    <mergeCell ref="L28:M28"/>
    <mergeCell ref="L29:M29"/>
    <mergeCell ref="L30:M30"/>
    <mergeCell ref="L31:M31"/>
    <mergeCell ref="L15:M15"/>
    <mergeCell ref="L16:M16"/>
    <mergeCell ref="A2:M2"/>
    <mergeCell ref="A3:M3"/>
    <mergeCell ref="A4:M4"/>
    <mergeCell ref="A5:M5"/>
    <mergeCell ref="A6:B6"/>
    <mergeCell ref="C6:K6"/>
    <mergeCell ref="L7:M7"/>
    <mergeCell ref="L8:M8"/>
    <mergeCell ref="L9:M9"/>
    <mergeCell ref="L10:M10"/>
    <mergeCell ref="L11:M11"/>
    <mergeCell ref="L12:M12"/>
    <mergeCell ref="L13:M13"/>
    <mergeCell ref="L14:M14"/>
    <mergeCell ref="L19:M19"/>
    <mergeCell ref="L98:M98"/>
    <mergeCell ref="A98:B98"/>
    <mergeCell ref="L81:M81"/>
    <mergeCell ref="L86:M86"/>
    <mergeCell ref="L87:M87"/>
    <mergeCell ref="L88:M88"/>
    <mergeCell ref="L89:M89"/>
    <mergeCell ref="L90:M90"/>
    <mergeCell ref="L91:M91"/>
    <mergeCell ref="L92:M92"/>
    <mergeCell ref="L93:M93"/>
    <mergeCell ref="L94:M94"/>
    <mergeCell ref="L95:M95"/>
    <mergeCell ref="L96:M96"/>
    <mergeCell ref="L97:M97"/>
  </mergeCells>
  <printOptions horizontalCentered="1"/>
  <pageMargins left="0" right="0" top="0.59055118110236227" bottom="0" header="0.51181102362204722" footer="0.51181102362204722"/>
  <pageSetup paperSize="9" scale="73" orientation="landscape" r:id="rId1"/>
  <headerFooter alignWithMargins="0"/>
  <rowBreaks count="2" manualBreakCount="2">
    <brk id="39" max="12" man="1"/>
    <brk id="70" max="12" man="1"/>
  </rowBreaks>
  <ignoredErrors>
    <ignoredError sqref="A60:B76 A88:B98 A10:B18 A9:B9 A20:B46 A47:B47 A48:B59 A77:B87"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39994506668294322"/>
  </sheetPr>
  <dimension ref="A1:N98"/>
  <sheetViews>
    <sheetView view="pageBreakPreview" topLeftCell="A67" zoomScale="70" zoomScaleNormal="100" zoomScaleSheetLayoutView="70" workbookViewId="0">
      <selection activeCell="B35" sqref="B35"/>
    </sheetView>
  </sheetViews>
  <sheetFormatPr defaultColWidth="8.88671875" defaultRowHeight="15"/>
  <cols>
    <col min="1" max="1" width="5.88671875" style="99" customWidth="1"/>
    <col min="2" max="2" width="35.6640625" style="100" customWidth="1"/>
    <col min="3" max="3" width="8.109375" style="94" customWidth="1"/>
    <col min="4" max="12" width="7.77734375" style="94" customWidth="1"/>
    <col min="13" max="13" width="30.77734375" style="94" customWidth="1"/>
    <col min="14" max="14" width="5.77734375" style="94" customWidth="1"/>
    <col min="15" max="16384" width="8.88671875" style="94"/>
  </cols>
  <sheetData>
    <row r="1" spans="1:14" s="97" customFormat="1" ht="42.75" customHeight="1">
      <c r="A1" s="212"/>
      <c r="B1" s="212"/>
      <c r="C1" s="212"/>
      <c r="D1" s="212"/>
      <c r="E1" s="212"/>
      <c r="F1" s="212"/>
      <c r="G1" s="212"/>
      <c r="H1" s="212"/>
      <c r="I1" s="212"/>
      <c r="J1" s="212"/>
      <c r="K1" s="212"/>
      <c r="L1" s="212"/>
      <c r="M1" s="212"/>
      <c r="N1" s="212"/>
    </row>
    <row r="2" spans="1:14" s="98" customFormat="1" ht="20.25">
      <c r="A2" s="947" t="s">
        <v>505</v>
      </c>
      <c r="B2" s="947"/>
      <c r="C2" s="947"/>
      <c r="D2" s="947"/>
      <c r="E2" s="947"/>
      <c r="F2" s="947"/>
      <c r="G2" s="947"/>
      <c r="H2" s="947"/>
      <c r="I2" s="947"/>
      <c r="J2" s="947"/>
      <c r="K2" s="947"/>
      <c r="L2" s="947"/>
      <c r="M2" s="947"/>
      <c r="N2" s="947"/>
    </row>
    <row r="3" spans="1:14" s="98" customFormat="1" ht="20.25" customHeight="1">
      <c r="A3" s="948" t="s">
        <v>560</v>
      </c>
      <c r="B3" s="948"/>
      <c r="C3" s="948"/>
      <c r="D3" s="948"/>
      <c r="E3" s="948"/>
      <c r="F3" s="948"/>
      <c r="G3" s="948"/>
      <c r="H3" s="948"/>
      <c r="I3" s="948"/>
      <c r="J3" s="948"/>
      <c r="K3" s="948"/>
      <c r="L3" s="948"/>
      <c r="M3" s="948"/>
      <c r="N3" s="948"/>
    </row>
    <row r="4" spans="1:14" ht="15.75" customHeight="1">
      <c r="A4" s="949" t="s">
        <v>506</v>
      </c>
      <c r="B4" s="949"/>
      <c r="C4" s="949"/>
      <c r="D4" s="949"/>
      <c r="E4" s="949"/>
      <c r="F4" s="949"/>
      <c r="G4" s="949"/>
      <c r="H4" s="949"/>
      <c r="I4" s="949"/>
      <c r="J4" s="949"/>
      <c r="K4" s="949"/>
      <c r="L4" s="949"/>
      <c r="M4" s="949"/>
      <c r="N4" s="949"/>
    </row>
    <row r="5" spans="1:14" ht="15.75">
      <c r="A5" s="950" t="s">
        <v>538</v>
      </c>
      <c r="B5" s="950"/>
      <c r="C5" s="950"/>
      <c r="D5" s="950"/>
      <c r="E5" s="950"/>
      <c r="F5" s="950"/>
      <c r="G5" s="950"/>
      <c r="H5" s="950"/>
      <c r="I5" s="950"/>
      <c r="J5" s="950"/>
      <c r="K5" s="950"/>
      <c r="L5" s="950"/>
      <c r="M5" s="950"/>
      <c r="N5" s="950"/>
    </row>
    <row r="6" spans="1:14" ht="15.75">
      <c r="A6" s="951" t="s">
        <v>626</v>
      </c>
      <c r="B6" s="951"/>
      <c r="C6" s="952">
        <v>2021</v>
      </c>
      <c r="D6" s="952"/>
      <c r="E6" s="952"/>
      <c r="F6" s="952"/>
      <c r="G6" s="952"/>
      <c r="H6" s="952"/>
      <c r="I6" s="952"/>
      <c r="J6" s="952"/>
      <c r="K6" s="952"/>
      <c r="L6" s="952"/>
      <c r="M6" s="103"/>
      <c r="N6" s="23" t="s">
        <v>627</v>
      </c>
    </row>
    <row r="7" spans="1:14" ht="101.45" customHeight="1">
      <c r="A7" s="43" t="s">
        <v>495</v>
      </c>
      <c r="B7" s="101" t="s">
        <v>277</v>
      </c>
      <c r="C7" s="45" t="s">
        <v>496</v>
      </c>
      <c r="D7" s="46" t="s">
        <v>509</v>
      </c>
      <c r="E7" s="46" t="s">
        <v>510</v>
      </c>
      <c r="F7" s="46" t="s">
        <v>511</v>
      </c>
      <c r="G7" s="47" t="s">
        <v>512</v>
      </c>
      <c r="H7" s="46" t="s">
        <v>513</v>
      </c>
      <c r="I7" s="46" t="s">
        <v>514</v>
      </c>
      <c r="J7" s="46" t="s">
        <v>515</v>
      </c>
      <c r="K7" s="46" t="s">
        <v>516</v>
      </c>
      <c r="L7" s="50" t="s">
        <v>517</v>
      </c>
      <c r="M7" s="953" t="s">
        <v>484</v>
      </c>
      <c r="N7" s="954"/>
    </row>
    <row r="8" spans="1:14">
      <c r="A8" s="106" t="s">
        <v>287</v>
      </c>
      <c r="B8" s="107" t="s">
        <v>288</v>
      </c>
      <c r="C8" s="48">
        <f>SUM(D8:L8)</f>
        <v>19342364</v>
      </c>
      <c r="D8" s="14">
        <v>5052719</v>
      </c>
      <c r="E8" s="14">
        <v>492</v>
      </c>
      <c r="F8" s="14">
        <v>3741261</v>
      </c>
      <c r="G8" s="14">
        <v>6199773</v>
      </c>
      <c r="H8" s="14">
        <v>1092883</v>
      </c>
      <c r="I8" s="14">
        <v>136858</v>
      </c>
      <c r="J8" s="14">
        <v>1006572</v>
      </c>
      <c r="K8" s="14">
        <v>656288</v>
      </c>
      <c r="L8" s="14">
        <v>1455518</v>
      </c>
      <c r="M8" s="903" t="s">
        <v>290</v>
      </c>
      <c r="N8" s="904"/>
    </row>
    <row r="9" spans="1:14">
      <c r="A9" s="108" t="s">
        <v>291</v>
      </c>
      <c r="B9" s="109" t="s">
        <v>292</v>
      </c>
      <c r="C9" s="49">
        <f t="shared" ref="C9:C72" si="0">SUM(D9:L9)</f>
        <v>17912757</v>
      </c>
      <c r="D9" s="16">
        <v>4870538</v>
      </c>
      <c r="E9" s="16">
        <v>0</v>
      </c>
      <c r="F9" s="16">
        <v>3263978</v>
      </c>
      <c r="G9" s="16">
        <v>5811962</v>
      </c>
      <c r="H9" s="16">
        <v>930019</v>
      </c>
      <c r="I9" s="16">
        <v>120708</v>
      </c>
      <c r="J9" s="16">
        <v>970158</v>
      </c>
      <c r="K9" s="16">
        <v>557952</v>
      </c>
      <c r="L9" s="16">
        <v>1387442</v>
      </c>
      <c r="M9" s="888" t="s">
        <v>293</v>
      </c>
      <c r="N9" s="889"/>
    </row>
    <row r="10" spans="1:14">
      <c r="A10" s="343" t="s">
        <v>294</v>
      </c>
      <c r="B10" s="344" t="s">
        <v>295</v>
      </c>
      <c r="C10" s="48">
        <f t="shared" si="0"/>
        <v>69610</v>
      </c>
      <c r="D10" s="14">
        <v>3830</v>
      </c>
      <c r="E10" s="14">
        <v>492</v>
      </c>
      <c r="F10" s="14">
        <v>5788</v>
      </c>
      <c r="G10" s="14">
        <v>2898</v>
      </c>
      <c r="H10" s="14">
        <v>19418</v>
      </c>
      <c r="I10" s="14">
        <v>2016</v>
      </c>
      <c r="J10" s="14">
        <v>4139</v>
      </c>
      <c r="K10" s="14">
        <v>4742</v>
      </c>
      <c r="L10" s="14">
        <v>26287</v>
      </c>
      <c r="M10" s="896" t="s">
        <v>296</v>
      </c>
      <c r="N10" s="897"/>
    </row>
    <row r="11" spans="1:14">
      <c r="A11" s="110" t="s">
        <v>297</v>
      </c>
      <c r="B11" s="111" t="s">
        <v>298</v>
      </c>
      <c r="C11" s="49">
        <f t="shared" si="0"/>
        <v>69610</v>
      </c>
      <c r="D11" s="16">
        <v>3830</v>
      </c>
      <c r="E11" s="16">
        <v>492</v>
      </c>
      <c r="F11" s="16">
        <v>5788</v>
      </c>
      <c r="G11" s="16">
        <v>2898</v>
      </c>
      <c r="H11" s="16">
        <v>19418</v>
      </c>
      <c r="I11" s="16">
        <v>2016</v>
      </c>
      <c r="J11" s="16">
        <v>4139</v>
      </c>
      <c r="K11" s="16">
        <v>4742</v>
      </c>
      <c r="L11" s="16">
        <v>26287</v>
      </c>
      <c r="M11" s="886" t="s">
        <v>299</v>
      </c>
      <c r="N11" s="887"/>
    </row>
    <row r="12" spans="1:14">
      <c r="A12" s="343" t="s">
        <v>300</v>
      </c>
      <c r="B12" s="344" t="s">
        <v>301</v>
      </c>
      <c r="C12" s="48">
        <f t="shared" si="0"/>
        <v>1359997</v>
      </c>
      <c r="D12" s="14">
        <v>178351</v>
      </c>
      <c r="E12" s="14">
        <v>0</v>
      </c>
      <c r="F12" s="14">
        <v>471495</v>
      </c>
      <c r="G12" s="14">
        <v>384913</v>
      </c>
      <c r="H12" s="14">
        <v>143446</v>
      </c>
      <c r="I12" s="14">
        <v>14134</v>
      </c>
      <c r="J12" s="14">
        <v>32275</v>
      </c>
      <c r="K12" s="14">
        <v>93594</v>
      </c>
      <c r="L12" s="14">
        <v>41789</v>
      </c>
      <c r="M12" s="896" t="s">
        <v>302</v>
      </c>
      <c r="N12" s="897"/>
    </row>
    <row r="13" spans="1:14">
      <c r="A13" s="110" t="s">
        <v>303</v>
      </c>
      <c r="B13" s="111" t="s">
        <v>304</v>
      </c>
      <c r="C13" s="49">
        <f t="shared" si="0"/>
        <v>1359997</v>
      </c>
      <c r="D13" s="16">
        <v>178351</v>
      </c>
      <c r="E13" s="16">
        <v>0</v>
      </c>
      <c r="F13" s="16">
        <v>471495</v>
      </c>
      <c r="G13" s="16">
        <v>384913</v>
      </c>
      <c r="H13" s="16">
        <v>143446</v>
      </c>
      <c r="I13" s="16">
        <v>14134</v>
      </c>
      <c r="J13" s="16">
        <v>32275</v>
      </c>
      <c r="K13" s="16">
        <v>93594</v>
      </c>
      <c r="L13" s="16">
        <v>41789</v>
      </c>
      <c r="M13" s="886" t="s">
        <v>305</v>
      </c>
      <c r="N13" s="887"/>
    </row>
    <row r="14" spans="1:14">
      <c r="A14" s="112" t="s">
        <v>306</v>
      </c>
      <c r="B14" s="113" t="s">
        <v>307</v>
      </c>
      <c r="C14" s="48">
        <f t="shared" si="0"/>
        <v>3992563</v>
      </c>
      <c r="D14" s="14">
        <v>1181577</v>
      </c>
      <c r="E14" s="14">
        <v>15702</v>
      </c>
      <c r="F14" s="14">
        <v>1000433</v>
      </c>
      <c r="G14" s="14">
        <v>165195</v>
      </c>
      <c r="H14" s="14">
        <v>547658</v>
      </c>
      <c r="I14" s="14">
        <v>168092</v>
      </c>
      <c r="J14" s="14">
        <v>109474</v>
      </c>
      <c r="K14" s="14">
        <v>178589</v>
      </c>
      <c r="L14" s="14">
        <v>625843</v>
      </c>
      <c r="M14" s="903" t="s">
        <v>308</v>
      </c>
      <c r="N14" s="904"/>
    </row>
    <row r="15" spans="1:14">
      <c r="A15" s="108">
        <v>10</v>
      </c>
      <c r="B15" s="109" t="s">
        <v>309</v>
      </c>
      <c r="C15" s="49">
        <f t="shared" si="0"/>
        <v>321774</v>
      </c>
      <c r="D15" s="16">
        <v>97208</v>
      </c>
      <c r="E15" s="16">
        <v>4301</v>
      </c>
      <c r="F15" s="16">
        <v>14313</v>
      </c>
      <c r="G15" s="16">
        <v>13168</v>
      </c>
      <c r="H15" s="16">
        <v>60452</v>
      </c>
      <c r="I15" s="16">
        <v>10871</v>
      </c>
      <c r="J15" s="16">
        <v>3029</v>
      </c>
      <c r="K15" s="16">
        <v>689</v>
      </c>
      <c r="L15" s="16">
        <v>117743</v>
      </c>
      <c r="M15" s="888" t="s">
        <v>310</v>
      </c>
      <c r="N15" s="889"/>
    </row>
    <row r="16" spans="1:14">
      <c r="A16" s="114">
        <v>1010</v>
      </c>
      <c r="B16" s="115" t="s">
        <v>311</v>
      </c>
      <c r="C16" s="48">
        <f t="shared" si="0"/>
        <v>6138</v>
      </c>
      <c r="D16" s="14">
        <v>0</v>
      </c>
      <c r="E16" s="14">
        <v>0</v>
      </c>
      <c r="F16" s="14">
        <v>0</v>
      </c>
      <c r="G16" s="14">
        <v>0</v>
      </c>
      <c r="H16" s="14">
        <v>0</v>
      </c>
      <c r="I16" s="14">
        <v>0</v>
      </c>
      <c r="J16" s="14">
        <v>0</v>
      </c>
      <c r="K16" s="14">
        <v>0</v>
      </c>
      <c r="L16" s="14">
        <v>6138</v>
      </c>
      <c r="M16" s="884" t="s">
        <v>312</v>
      </c>
      <c r="N16" s="885"/>
    </row>
    <row r="17" spans="1:14">
      <c r="A17" s="110">
        <v>1020</v>
      </c>
      <c r="B17" s="111" t="s">
        <v>732</v>
      </c>
      <c r="C17" s="49">
        <f t="shared" si="0"/>
        <v>369</v>
      </c>
      <c r="D17" s="16">
        <v>38</v>
      </c>
      <c r="E17" s="16">
        <v>0</v>
      </c>
      <c r="F17" s="16">
        <v>0</v>
      </c>
      <c r="G17" s="16">
        <v>63</v>
      </c>
      <c r="H17" s="16">
        <v>136</v>
      </c>
      <c r="I17" s="16">
        <v>0</v>
      </c>
      <c r="J17" s="16">
        <v>0</v>
      </c>
      <c r="K17" s="16">
        <v>0</v>
      </c>
      <c r="L17" s="16">
        <v>132</v>
      </c>
      <c r="M17" s="886" t="s">
        <v>731</v>
      </c>
      <c r="N17" s="887"/>
    </row>
    <row r="18" spans="1:14" ht="15.75" thickBot="1">
      <c r="A18" s="114">
        <v>1030</v>
      </c>
      <c r="B18" s="115" t="s">
        <v>313</v>
      </c>
      <c r="C18" s="48">
        <f t="shared" si="0"/>
        <v>4467</v>
      </c>
      <c r="D18" s="14">
        <v>297</v>
      </c>
      <c r="E18" s="14">
        <v>589</v>
      </c>
      <c r="F18" s="14">
        <v>0</v>
      </c>
      <c r="G18" s="14">
        <v>1223</v>
      </c>
      <c r="H18" s="14">
        <v>1403</v>
      </c>
      <c r="I18" s="14">
        <v>60</v>
      </c>
      <c r="J18" s="14">
        <v>0</v>
      </c>
      <c r="K18" s="14">
        <v>63</v>
      </c>
      <c r="L18" s="14">
        <v>832</v>
      </c>
      <c r="M18" s="884" t="s">
        <v>314</v>
      </c>
      <c r="N18" s="885"/>
    </row>
    <row r="19" spans="1:14" ht="15.75" thickTop="1">
      <c r="A19" s="509" t="s">
        <v>734</v>
      </c>
      <c r="B19" s="510" t="s">
        <v>779</v>
      </c>
      <c r="C19" s="48">
        <f t="shared" si="0"/>
        <v>1246</v>
      </c>
      <c r="D19" s="14">
        <v>0</v>
      </c>
      <c r="E19" s="14">
        <v>524</v>
      </c>
      <c r="F19" s="14">
        <v>101</v>
      </c>
      <c r="G19" s="14">
        <v>42</v>
      </c>
      <c r="H19" s="14">
        <v>60</v>
      </c>
      <c r="I19" s="14">
        <v>36</v>
      </c>
      <c r="J19" s="14">
        <v>21</v>
      </c>
      <c r="K19" s="14">
        <v>22</v>
      </c>
      <c r="L19" s="14">
        <v>440</v>
      </c>
      <c r="M19" s="884" t="s">
        <v>780</v>
      </c>
      <c r="N19" s="885"/>
    </row>
    <row r="20" spans="1:14">
      <c r="A20" s="110">
        <v>1050</v>
      </c>
      <c r="B20" s="111" t="s">
        <v>315</v>
      </c>
      <c r="C20" s="49">
        <f t="shared" si="0"/>
        <v>122079</v>
      </c>
      <c r="D20" s="16">
        <v>68991</v>
      </c>
      <c r="E20" s="16">
        <v>0</v>
      </c>
      <c r="F20" s="16">
        <v>0</v>
      </c>
      <c r="G20" s="16">
        <v>1175</v>
      </c>
      <c r="H20" s="16">
        <v>45766</v>
      </c>
      <c r="I20" s="16">
        <v>537</v>
      </c>
      <c r="J20" s="16">
        <v>0</v>
      </c>
      <c r="K20" s="16">
        <v>33</v>
      </c>
      <c r="L20" s="16">
        <v>5577</v>
      </c>
      <c r="M20" s="886" t="s">
        <v>316</v>
      </c>
      <c r="N20" s="887"/>
    </row>
    <row r="21" spans="1:14">
      <c r="A21" s="114">
        <v>1061</v>
      </c>
      <c r="B21" s="115" t="s">
        <v>317</v>
      </c>
      <c r="C21" s="48">
        <f t="shared" si="0"/>
        <v>63123</v>
      </c>
      <c r="D21" s="14">
        <v>24045</v>
      </c>
      <c r="E21" s="14">
        <v>313</v>
      </c>
      <c r="F21" s="14">
        <v>807</v>
      </c>
      <c r="G21" s="14">
        <v>1722</v>
      </c>
      <c r="H21" s="14">
        <v>5552</v>
      </c>
      <c r="I21" s="14">
        <v>4351</v>
      </c>
      <c r="J21" s="14">
        <v>2319</v>
      </c>
      <c r="K21" s="14">
        <v>571</v>
      </c>
      <c r="L21" s="14">
        <v>23443</v>
      </c>
      <c r="M21" s="884" t="s">
        <v>318</v>
      </c>
      <c r="N21" s="885"/>
    </row>
    <row r="22" spans="1:14">
      <c r="A22" s="110">
        <v>1071</v>
      </c>
      <c r="B22" s="111" t="s">
        <v>319</v>
      </c>
      <c r="C22" s="49">
        <f t="shared" si="0"/>
        <v>99515</v>
      </c>
      <c r="D22" s="16">
        <v>1922</v>
      </c>
      <c r="E22" s="16">
        <v>2862</v>
      </c>
      <c r="F22" s="16">
        <v>13405</v>
      </c>
      <c r="G22" s="16">
        <v>6712</v>
      </c>
      <c r="H22" s="16">
        <v>3744</v>
      </c>
      <c r="I22" s="16">
        <v>2333</v>
      </c>
      <c r="J22" s="16">
        <v>683</v>
      </c>
      <c r="K22" s="16">
        <v>0</v>
      </c>
      <c r="L22" s="16">
        <v>67854</v>
      </c>
      <c r="M22" s="886" t="s">
        <v>320</v>
      </c>
      <c r="N22" s="887"/>
    </row>
    <row r="23" spans="1:14">
      <c r="A23" s="114">
        <v>1073</v>
      </c>
      <c r="B23" s="115" t="s">
        <v>321</v>
      </c>
      <c r="C23" s="48">
        <f t="shared" si="0"/>
        <v>13957</v>
      </c>
      <c r="D23" s="14">
        <v>662</v>
      </c>
      <c r="E23" s="14">
        <v>0</v>
      </c>
      <c r="F23" s="14">
        <v>0</v>
      </c>
      <c r="G23" s="14">
        <v>409</v>
      </c>
      <c r="H23" s="14">
        <v>2786</v>
      </c>
      <c r="I23" s="14">
        <v>3344</v>
      </c>
      <c r="J23" s="14">
        <v>6</v>
      </c>
      <c r="K23" s="14">
        <v>0</v>
      </c>
      <c r="L23" s="14">
        <v>6750</v>
      </c>
      <c r="M23" s="884" t="s">
        <v>323</v>
      </c>
      <c r="N23" s="885"/>
    </row>
    <row r="24" spans="1:14">
      <c r="A24" s="110">
        <v>1079</v>
      </c>
      <c r="B24" s="111" t="s">
        <v>324</v>
      </c>
      <c r="C24" s="49">
        <f t="shared" si="0"/>
        <v>7668</v>
      </c>
      <c r="D24" s="16">
        <v>324</v>
      </c>
      <c r="E24" s="16">
        <v>0</v>
      </c>
      <c r="F24" s="16">
        <v>0</v>
      </c>
      <c r="G24" s="16">
        <v>151</v>
      </c>
      <c r="H24" s="16">
        <v>406</v>
      </c>
      <c r="I24" s="16">
        <v>210</v>
      </c>
      <c r="J24" s="16">
        <v>0</v>
      </c>
      <c r="K24" s="16">
        <v>0</v>
      </c>
      <c r="L24" s="16">
        <v>6577</v>
      </c>
      <c r="M24" s="886" t="s">
        <v>326</v>
      </c>
      <c r="N24" s="887"/>
    </row>
    <row r="25" spans="1:14">
      <c r="A25" s="114">
        <v>1080</v>
      </c>
      <c r="B25" s="115" t="s">
        <v>327</v>
      </c>
      <c r="C25" s="48">
        <f t="shared" si="0"/>
        <v>3212</v>
      </c>
      <c r="D25" s="14">
        <v>929</v>
      </c>
      <c r="E25" s="14">
        <v>13</v>
      </c>
      <c r="F25" s="14">
        <v>0</v>
      </c>
      <c r="G25" s="14">
        <v>1671</v>
      </c>
      <c r="H25" s="14">
        <v>599</v>
      </c>
      <c r="I25" s="14">
        <v>0</v>
      </c>
      <c r="J25" s="14">
        <v>0</v>
      </c>
      <c r="K25" s="14">
        <v>0</v>
      </c>
      <c r="L25" s="14">
        <v>0</v>
      </c>
      <c r="M25" s="884" t="s">
        <v>328</v>
      </c>
      <c r="N25" s="885"/>
    </row>
    <row r="26" spans="1:14">
      <c r="A26" s="108">
        <v>11</v>
      </c>
      <c r="B26" s="109" t="s">
        <v>329</v>
      </c>
      <c r="C26" s="49">
        <f t="shared" si="0"/>
        <v>96534</v>
      </c>
      <c r="D26" s="16">
        <v>53682</v>
      </c>
      <c r="E26" s="16">
        <v>1878</v>
      </c>
      <c r="F26" s="16">
        <v>8025</v>
      </c>
      <c r="G26" s="16">
        <v>8752</v>
      </c>
      <c r="H26" s="16">
        <v>10008</v>
      </c>
      <c r="I26" s="16">
        <v>1761</v>
      </c>
      <c r="J26" s="16">
        <v>1385</v>
      </c>
      <c r="K26" s="16">
        <v>22</v>
      </c>
      <c r="L26" s="16">
        <v>11021</v>
      </c>
      <c r="M26" s="888" t="s">
        <v>330</v>
      </c>
      <c r="N26" s="889"/>
    </row>
    <row r="27" spans="1:14" ht="22.5">
      <c r="A27" s="114">
        <v>1105</v>
      </c>
      <c r="B27" s="115" t="s">
        <v>331</v>
      </c>
      <c r="C27" s="48">
        <f t="shared" si="0"/>
        <v>54164</v>
      </c>
      <c r="D27" s="14">
        <v>37995</v>
      </c>
      <c r="E27" s="14">
        <v>1878</v>
      </c>
      <c r="F27" s="14">
        <v>0</v>
      </c>
      <c r="G27" s="14">
        <v>6454</v>
      </c>
      <c r="H27" s="14">
        <v>2482</v>
      </c>
      <c r="I27" s="14">
        <v>790</v>
      </c>
      <c r="J27" s="14">
        <v>1218</v>
      </c>
      <c r="K27" s="14">
        <v>0</v>
      </c>
      <c r="L27" s="14">
        <v>3347</v>
      </c>
      <c r="M27" s="884" t="s">
        <v>332</v>
      </c>
      <c r="N27" s="885"/>
    </row>
    <row r="28" spans="1:14">
      <c r="A28" s="110">
        <v>1106</v>
      </c>
      <c r="B28" s="111" t="s">
        <v>333</v>
      </c>
      <c r="C28" s="49">
        <f t="shared" si="0"/>
        <v>42370</v>
      </c>
      <c r="D28" s="16">
        <v>15687</v>
      </c>
      <c r="E28" s="16">
        <v>0</v>
      </c>
      <c r="F28" s="16">
        <v>8025</v>
      </c>
      <c r="G28" s="16">
        <v>2298</v>
      </c>
      <c r="H28" s="16">
        <v>7526</v>
      </c>
      <c r="I28" s="16">
        <v>971</v>
      </c>
      <c r="J28" s="16">
        <v>167</v>
      </c>
      <c r="K28" s="16">
        <v>22</v>
      </c>
      <c r="L28" s="16">
        <v>7674</v>
      </c>
      <c r="M28" s="886" t="s">
        <v>334</v>
      </c>
      <c r="N28" s="887"/>
    </row>
    <row r="29" spans="1:14">
      <c r="A29" s="343">
        <v>13</v>
      </c>
      <c r="B29" s="344" t="s">
        <v>335</v>
      </c>
      <c r="C29" s="48">
        <f t="shared" si="0"/>
        <v>11943</v>
      </c>
      <c r="D29" s="14">
        <v>506</v>
      </c>
      <c r="E29" s="14">
        <v>0</v>
      </c>
      <c r="F29" s="14">
        <v>27</v>
      </c>
      <c r="G29" s="14">
        <v>224</v>
      </c>
      <c r="H29" s="14">
        <v>1621</v>
      </c>
      <c r="I29" s="14">
        <v>260</v>
      </c>
      <c r="J29" s="14">
        <v>1159</v>
      </c>
      <c r="K29" s="14">
        <v>48</v>
      </c>
      <c r="L29" s="14">
        <v>8098</v>
      </c>
      <c r="M29" s="896" t="s">
        <v>336</v>
      </c>
      <c r="N29" s="897"/>
    </row>
    <row r="30" spans="1:14">
      <c r="A30" s="110">
        <v>1392</v>
      </c>
      <c r="B30" s="111" t="s">
        <v>337</v>
      </c>
      <c r="C30" s="49">
        <f t="shared" si="0"/>
        <v>11587</v>
      </c>
      <c r="D30" s="16">
        <v>481</v>
      </c>
      <c r="E30" s="16">
        <v>0</v>
      </c>
      <c r="F30" s="16">
        <v>9</v>
      </c>
      <c r="G30" s="16">
        <v>72</v>
      </c>
      <c r="H30" s="16">
        <v>1615</v>
      </c>
      <c r="I30" s="16">
        <v>210</v>
      </c>
      <c r="J30" s="16">
        <v>1159</v>
      </c>
      <c r="K30" s="16">
        <v>48</v>
      </c>
      <c r="L30" s="16">
        <v>7993</v>
      </c>
      <c r="M30" s="886" t="s">
        <v>338</v>
      </c>
      <c r="N30" s="887"/>
    </row>
    <row r="31" spans="1:14">
      <c r="A31" s="114">
        <v>1393</v>
      </c>
      <c r="B31" s="115" t="s">
        <v>339</v>
      </c>
      <c r="C31" s="48">
        <f t="shared" si="0"/>
        <v>356</v>
      </c>
      <c r="D31" s="14">
        <v>25</v>
      </c>
      <c r="E31" s="14">
        <v>0</v>
      </c>
      <c r="F31" s="14">
        <v>18</v>
      </c>
      <c r="G31" s="14">
        <v>152</v>
      </c>
      <c r="H31" s="14">
        <v>6</v>
      </c>
      <c r="I31" s="14">
        <v>50</v>
      </c>
      <c r="J31" s="14">
        <v>0</v>
      </c>
      <c r="K31" s="14">
        <v>0</v>
      </c>
      <c r="L31" s="14">
        <v>105</v>
      </c>
      <c r="M31" s="884" t="s">
        <v>341</v>
      </c>
      <c r="N31" s="885"/>
    </row>
    <row r="32" spans="1:14">
      <c r="A32" s="108">
        <v>14</v>
      </c>
      <c r="B32" s="109" t="s">
        <v>342</v>
      </c>
      <c r="C32" s="49">
        <f t="shared" si="0"/>
        <v>166843</v>
      </c>
      <c r="D32" s="16">
        <v>15166</v>
      </c>
      <c r="E32" s="16">
        <v>2712</v>
      </c>
      <c r="F32" s="16">
        <v>611</v>
      </c>
      <c r="G32" s="16">
        <v>3360</v>
      </c>
      <c r="H32" s="16">
        <v>3643</v>
      </c>
      <c r="I32" s="16">
        <v>2305</v>
      </c>
      <c r="J32" s="16">
        <v>229</v>
      </c>
      <c r="K32" s="16">
        <v>794</v>
      </c>
      <c r="L32" s="16">
        <v>138023</v>
      </c>
      <c r="M32" s="888" t="s">
        <v>343</v>
      </c>
      <c r="N32" s="889"/>
    </row>
    <row r="33" spans="1:14" ht="24" customHeight="1">
      <c r="A33" s="114">
        <v>1411</v>
      </c>
      <c r="B33" s="115" t="s">
        <v>344</v>
      </c>
      <c r="C33" s="48">
        <f t="shared" si="0"/>
        <v>3449</v>
      </c>
      <c r="D33" s="14">
        <v>513</v>
      </c>
      <c r="E33" s="14">
        <v>312</v>
      </c>
      <c r="F33" s="14">
        <v>0</v>
      </c>
      <c r="G33" s="14">
        <v>78</v>
      </c>
      <c r="H33" s="14">
        <v>161</v>
      </c>
      <c r="I33" s="14">
        <v>171</v>
      </c>
      <c r="J33" s="14">
        <v>0</v>
      </c>
      <c r="K33" s="14">
        <v>0</v>
      </c>
      <c r="L33" s="14">
        <v>2214</v>
      </c>
      <c r="M33" s="884" t="s">
        <v>345</v>
      </c>
      <c r="N33" s="885"/>
    </row>
    <row r="34" spans="1:14" ht="24" customHeight="1">
      <c r="A34" s="110">
        <v>1412</v>
      </c>
      <c r="B34" s="111" t="s">
        <v>346</v>
      </c>
      <c r="C34" s="49">
        <f t="shared" si="0"/>
        <v>163089</v>
      </c>
      <c r="D34" s="16">
        <v>14644</v>
      </c>
      <c r="E34" s="16">
        <v>2400</v>
      </c>
      <c r="F34" s="16">
        <v>611</v>
      </c>
      <c r="G34" s="16">
        <v>3259</v>
      </c>
      <c r="H34" s="16">
        <v>3462</v>
      </c>
      <c r="I34" s="16">
        <v>2134</v>
      </c>
      <c r="J34" s="16">
        <v>229</v>
      </c>
      <c r="K34" s="16">
        <v>794</v>
      </c>
      <c r="L34" s="16">
        <v>135556</v>
      </c>
      <c r="M34" s="886" t="s">
        <v>576</v>
      </c>
      <c r="N34" s="887"/>
    </row>
    <row r="35" spans="1:14">
      <c r="A35" s="114">
        <v>1430</v>
      </c>
      <c r="B35" s="115" t="s">
        <v>716</v>
      </c>
      <c r="C35" s="48">
        <f t="shared" si="0"/>
        <v>305</v>
      </c>
      <c r="D35" s="14">
        <v>9</v>
      </c>
      <c r="E35" s="14">
        <v>0</v>
      </c>
      <c r="F35" s="14">
        <v>0</v>
      </c>
      <c r="G35" s="14">
        <v>23</v>
      </c>
      <c r="H35" s="14">
        <v>20</v>
      </c>
      <c r="I35" s="14">
        <v>0</v>
      </c>
      <c r="J35" s="14">
        <v>0</v>
      </c>
      <c r="K35" s="14">
        <v>0</v>
      </c>
      <c r="L35" s="14">
        <v>253</v>
      </c>
      <c r="M35" s="884" t="s">
        <v>730</v>
      </c>
      <c r="N35" s="885"/>
    </row>
    <row r="36" spans="1:14">
      <c r="A36" s="108">
        <v>15</v>
      </c>
      <c r="B36" s="109" t="s">
        <v>348</v>
      </c>
      <c r="C36" s="49">
        <f t="shared" si="0"/>
        <v>1043</v>
      </c>
      <c r="D36" s="16">
        <v>0</v>
      </c>
      <c r="E36" s="16">
        <v>0</v>
      </c>
      <c r="F36" s="16">
        <v>0</v>
      </c>
      <c r="G36" s="16">
        <v>0</v>
      </c>
      <c r="H36" s="16">
        <v>6</v>
      </c>
      <c r="I36" s="16">
        <v>0</v>
      </c>
      <c r="J36" s="16">
        <v>0</v>
      </c>
      <c r="K36" s="16">
        <v>0</v>
      </c>
      <c r="L36" s="16">
        <v>1037</v>
      </c>
      <c r="M36" s="888" t="s">
        <v>349</v>
      </c>
      <c r="N36" s="889"/>
    </row>
    <row r="37" spans="1:14">
      <c r="A37" s="114">
        <v>1520</v>
      </c>
      <c r="B37" s="115" t="s">
        <v>350</v>
      </c>
      <c r="C37" s="48">
        <f t="shared" si="0"/>
        <v>1043</v>
      </c>
      <c r="D37" s="14">
        <v>0</v>
      </c>
      <c r="E37" s="14">
        <v>0</v>
      </c>
      <c r="F37" s="14">
        <v>0</v>
      </c>
      <c r="G37" s="14">
        <v>0</v>
      </c>
      <c r="H37" s="14">
        <v>6</v>
      </c>
      <c r="I37" s="14">
        <v>0</v>
      </c>
      <c r="J37" s="14">
        <v>0</v>
      </c>
      <c r="K37" s="14">
        <v>0</v>
      </c>
      <c r="L37" s="14">
        <v>1037</v>
      </c>
      <c r="M37" s="884" t="s">
        <v>351</v>
      </c>
      <c r="N37" s="885"/>
    </row>
    <row r="38" spans="1:14" ht="38.25" customHeight="1" thickBot="1">
      <c r="A38" s="303">
        <v>16</v>
      </c>
      <c r="B38" s="347" t="s">
        <v>352</v>
      </c>
      <c r="C38" s="49">
        <f t="shared" si="0"/>
        <v>41806</v>
      </c>
      <c r="D38" s="348">
        <v>7434</v>
      </c>
      <c r="E38" s="348">
        <v>0</v>
      </c>
      <c r="F38" s="348">
        <v>5109</v>
      </c>
      <c r="G38" s="348">
        <v>2251</v>
      </c>
      <c r="H38" s="348">
        <v>3079</v>
      </c>
      <c r="I38" s="348">
        <v>1744</v>
      </c>
      <c r="J38" s="348">
        <v>3485</v>
      </c>
      <c r="K38" s="348">
        <v>1063</v>
      </c>
      <c r="L38" s="348">
        <v>17641</v>
      </c>
      <c r="M38" s="937" t="s">
        <v>353</v>
      </c>
      <c r="N38" s="938"/>
    </row>
    <row r="39" spans="1:14" ht="15.75" customHeight="1" thickTop="1" thickBot="1">
      <c r="A39" s="509">
        <v>1622</v>
      </c>
      <c r="B39" s="510" t="s">
        <v>354</v>
      </c>
      <c r="C39" s="48">
        <f t="shared" si="0"/>
        <v>41806</v>
      </c>
      <c r="D39" s="231">
        <v>7434</v>
      </c>
      <c r="E39" s="231">
        <v>0</v>
      </c>
      <c r="F39" s="231">
        <v>5109</v>
      </c>
      <c r="G39" s="231">
        <v>2251</v>
      </c>
      <c r="H39" s="231">
        <v>3079</v>
      </c>
      <c r="I39" s="231">
        <v>1744</v>
      </c>
      <c r="J39" s="231">
        <v>3485</v>
      </c>
      <c r="K39" s="231">
        <v>1063</v>
      </c>
      <c r="L39" s="231">
        <v>17641</v>
      </c>
      <c r="M39" s="957" t="s">
        <v>355</v>
      </c>
      <c r="N39" s="958"/>
    </row>
    <row r="40" spans="1:14" ht="21" customHeight="1" thickTop="1">
      <c r="A40" s="667" t="s">
        <v>41</v>
      </c>
      <c r="B40" s="668" t="s">
        <v>356</v>
      </c>
      <c r="C40" s="669">
        <f t="shared" si="0"/>
        <v>6534</v>
      </c>
      <c r="D40" s="95">
        <v>956</v>
      </c>
      <c r="E40" s="95">
        <v>0</v>
      </c>
      <c r="F40" s="95">
        <v>0</v>
      </c>
      <c r="G40" s="95">
        <v>1153</v>
      </c>
      <c r="H40" s="95">
        <v>1937</v>
      </c>
      <c r="I40" s="95">
        <v>929</v>
      </c>
      <c r="J40" s="95">
        <v>473</v>
      </c>
      <c r="K40" s="95">
        <v>483</v>
      </c>
      <c r="L40" s="95">
        <v>603</v>
      </c>
      <c r="M40" s="959" t="s">
        <v>357</v>
      </c>
      <c r="N40" s="960"/>
    </row>
    <row r="41" spans="1:14" ht="22.5" customHeight="1" thickBot="1">
      <c r="A41" s="88">
        <v>1702</v>
      </c>
      <c r="B41" s="89" t="s">
        <v>358</v>
      </c>
      <c r="C41" s="48">
        <f t="shared" si="0"/>
        <v>3832</v>
      </c>
      <c r="D41" s="102">
        <v>577</v>
      </c>
      <c r="E41" s="102">
        <v>0</v>
      </c>
      <c r="F41" s="102">
        <v>0</v>
      </c>
      <c r="G41" s="102">
        <v>976</v>
      </c>
      <c r="H41" s="102">
        <v>1240</v>
      </c>
      <c r="I41" s="102">
        <v>458</v>
      </c>
      <c r="J41" s="102">
        <v>105</v>
      </c>
      <c r="K41" s="102">
        <v>89</v>
      </c>
      <c r="L41" s="102">
        <v>387</v>
      </c>
      <c r="M41" s="941" t="s">
        <v>359</v>
      </c>
      <c r="N41" s="942"/>
    </row>
    <row r="42" spans="1:14" ht="13.9" customHeight="1" thickTop="1" thickBot="1">
      <c r="A42" s="83">
        <v>1709</v>
      </c>
      <c r="B42" s="84" t="s">
        <v>360</v>
      </c>
      <c r="C42" s="584">
        <f t="shared" si="0"/>
        <v>2702</v>
      </c>
      <c r="D42" s="90">
        <v>379</v>
      </c>
      <c r="E42" s="90">
        <v>0</v>
      </c>
      <c r="F42" s="90">
        <v>0</v>
      </c>
      <c r="G42" s="90">
        <v>177</v>
      </c>
      <c r="H42" s="90">
        <v>697</v>
      </c>
      <c r="I42" s="90">
        <v>471</v>
      </c>
      <c r="J42" s="90">
        <v>368</v>
      </c>
      <c r="K42" s="90">
        <v>394</v>
      </c>
      <c r="L42" s="90">
        <v>216</v>
      </c>
      <c r="M42" s="945" t="s">
        <v>361</v>
      </c>
      <c r="N42" s="946"/>
    </row>
    <row r="43" spans="1:14" ht="13.9" customHeight="1" thickTop="1">
      <c r="A43" s="343">
        <v>18</v>
      </c>
      <c r="B43" s="344" t="s">
        <v>362</v>
      </c>
      <c r="C43" s="48">
        <f t="shared" si="0"/>
        <v>59285</v>
      </c>
      <c r="D43" s="14">
        <v>23609</v>
      </c>
      <c r="E43" s="14">
        <v>336</v>
      </c>
      <c r="F43" s="14">
        <v>3144</v>
      </c>
      <c r="G43" s="14">
        <v>3086</v>
      </c>
      <c r="H43" s="14">
        <v>4787</v>
      </c>
      <c r="I43" s="14">
        <v>7420</v>
      </c>
      <c r="J43" s="14">
        <v>433</v>
      </c>
      <c r="K43" s="14">
        <v>2433</v>
      </c>
      <c r="L43" s="14">
        <v>14037</v>
      </c>
      <c r="M43" s="896" t="s">
        <v>365</v>
      </c>
      <c r="N43" s="897"/>
    </row>
    <row r="44" spans="1:14" ht="13.9" customHeight="1">
      <c r="A44" s="110">
        <v>1811</v>
      </c>
      <c r="B44" s="111" t="s">
        <v>366</v>
      </c>
      <c r="C44" s="49">
        <f t="shared" si="0"/>
        <v>58464</v>
      </c>
      <c r="D44" s="16">
        <v>23609</v>
      </c>
      <c r="E44" s="16">
        <v>336</v>
      </c>
      <c r="F44" s="16">
        <v>3144</v>
      </c>
      <c r="G44" s="16">
        <v>3004</v>
      </c>
      <c r="H44" s="16">
        <v>4712</v>
      </c>
      <c r="I44" s="16">
        <v>7397</v>
      </c>
      <c r="J44" s="16">
        <v>433</v>
      </c>
      <c r="K44" s="16">
        <v>2433</v>
      </c>
      <c r="L44" s="16">
        <v>13396</v>
      </c>
      <c r="M44" s="886" t="s">
        <v>368</v>
      </c>
      <c r="N44" s="887"/>
    </row>
    <row r="45" spans="1:14">
      <c r="A45" s="114">
        <v>1820</v>
      </c>
      <c r="B45" s="115" t="s">
        <v>369</v>
      </c>
      <c r="C45" s="48">
        <f t="shared" si="0"/>
        <v>821</v>
      </c>
      <c r="D45" s="14">
        <v>0</v>
      </c>
      <c r="E45" s="14">
        <v>0</v>
      </c>
      <c r="F45" s="14">
        <v>0</v>
      </c>
      <c r="G45" s="14">
        <v>82</v>
      </c>
      <c r="H45" s="14">
        <v>75</v>
      </c>
      <c r="I45" s="14">
        <v>23</v>
      </c>
      <c r="J45" s="14">
        <v>0</v>
      </c>
      <c r="K45" s="14">
        <v>0</v>
      </c>
      <c r="L45" s="14">
        <v>641</v>
      </c>
      <c r="M45" s="884" t="s">
        <v>370</v>
      </c>
      <c r="N45" s="885"/>
    </row>
    <row r="46" spans="1:14" ht="21.6" customHeight="1">
      <c r="A46" s="108">
        <v>19</v>
      </c>
      <c r="B46" s="109" t="s">
        <v>371</v>
      </c>
      <c r="C46" s="49">
        <f t="shared" si="0"/>
        <v>356176</v>
      </c>
      <c r="D46" s="16">
        <v>57911</v>
      </c>
      <c r="E46" s="16">
        <v>0</v>
      </c>
      <c r="F46" s="16">
        <v>280796</v>
      </c>
      <c r="G46" s="16">
        <v>0</v>
      </c>
      <c r="H46" s="16">
        <v>10187</v>
      </c>
      <c r="I46" s="16">
        <v>6120</v>
      </c>
      <c r="J46" s="16">
        <v>1155</v>
      </c>
      <c r="K46" s="16">
        <v>7</v>
      </c>
      <c r="L46" s="16">
        <v>0</v>
      </c>
      <c r="M46" s="888" t="s">
        <v>372</v>
      </c>
      <c r="N46" s="889"/>
    </row>
    <row r="47" spans="1:14" ht="13.9" customHeight="1">
      <c r="A47" s="343">
        <v>20</v>
      </c>
      <c r="B47" s="344" t="s">
        <v>373</v>
      </c>
      <c r="C47" s="48">
        <f t="shared" si="0"/>
        <v>1008574</v>
      </c>
      <c r="D47" s="14">
        <v>493925</v>
      </c>
      <c r="E47" s="14">
        <v>5264</v>
      </c>
      <c r="F47" s="14">
        <v>178353</v>
      </c>
      <c r="G47" s="14">
        <v>12210</v>
      </c>
      <c r="H47" s="14">
        <v>187466</v>
      </c>
      <c r="I47" s="14">
        <v>68030</v>
      </c>
      <c r="J47" s="14">
        <v>12234</v>
      </c>
      <c r="K47" s="14">
        <v>17230</v>
      </c>
      <c r="L47" s="14">
        <v>33862</v>
      </c>
      <c r="M47" s="896" t="s">
        <v>375</v>
      </c>
      <c r="N47" s="897"/>
    </row>
    <row r="48" spans="1:14" ht="24.75" customHeight="1">
      <c r="A48" s="108">
        <v>21</v>
      </c>
      <c r="B48" s="109" t="s">
        <v>376</v>
      </c>
      <c r="C48" s="49">
        <f t="shared" si="0"/>
        <v>1813</v>
      </c>
      <c r="D48" s="16">
        <v>471</v>
      </c>
      <c r="E48" s="16">
        <v>0</v>
      </c>
      <c r="F48" s="16">
        <v>0</v>
      </c>
      <c r="G48" s="16">
        <v>0</v>
      </c>
      <c r="H48" s="16">
        <v>676</v>
      </c>
      <c r="I48" s="16">
        <v>87</v>
      </c>
      <c r="J48" s="16">
        <v>435</v>
      </c>
      <c r="K48" s="16">
        <v>0</v>
      </c>
      <c r="L48" s="16">
        <v>144</v>
      </c>
      <c r="M48" s="888" t="s">
        <v>377</v>
      </c>
      <c r="N48" s="889"/>
    </row>
    <row r="49" spans="1:14" ht="24.6" customHeight="1">
      <c r="A49" s="114">
        <v>2100</v>
      </c>
      <c r="B49" s="115" t="s">
        <v>378</v>
      </c>
      <c r="C49" s="48">
        <f t="shared" si="0"/>
        <v>1813</v>
      </c>
      <c r="D49" s="14">
        <v>471</v>
      </c>
      <c r="E49" s="14">
        <v>0</v>
      </c>
      <c r="F49" s="14">
        <v>0</v>
      </c>
      <c r="G49" s="14">
        <v>0</v>
      </c>
      <c r="H49" s="14">
        <v>676</v>
      </c>
      <c r="I49" s="14">
        <v>87</v>
      </c>
      <c r="J49" s="14">
        <v>435</v>
      </c>
      <c r="K49" s="14">
        <v>0</v>
      </c>
      <c r="L49" s="14">
        <v>144</v>
      </c>
      <c r="M49" s="884" t="s">
        <v>379</v>
      </c>
      <c r="N49" s="885"/>
    </row>
    <row r="50" spans="1:14" ht="15.6" customHeight="1">
      <c r="A50" s="108">
        <v>22</v>
      </c>
      <c r="B50" s="109" t="s">
        <v>380</v>
      </c>
      <c r="C50" s="49">
        <f t="shared" si="0"/>
        <v>88021</v>
      </c>
      <c r="D50" s="16">
        <v>18314</v>
      </c>
      <c r="E50" s="16">
        <v>2</v>
      </c>
      <c r="F50" s="16">
        <v>444</v>
      </c>
      <c r="G50" s="16">
        <v>16695</v>
      </c>
      <c r="H50" s="16">
        <v>18258</v>
      </c>
      <c r="I50" s="16">
        <v>3162</v>
      </c>
      <c r="J50" s="16">
        <v>3151</v>
      </c>
      <c r="K50" s="16">
        <v>1296</v>
      </c>
      <c r="L50" s="16">
        <v>26699</v>
      </c>
      <c r="M50" s="888" t="s">
        <v>381</v>
      </c>
      <c r="N50" s="889"/>
    </row>
    <row r="51" spans="1:14" ht="22.5" customHeight="1">
      <c r="A51" s="114">
        <v>2211</v>
      </c>
      <c r="B51" s="115" t="s">
        <v>382</v>
      </c>
      <c r="C51" s="48">
        <f t="shared" si="0"/>
        <v>1486</v>
      </c>
      <c r="D51" s="14">
        <v>470</v>
      </c>
      <c r="E51" s="14">
        <v>2</v>
      </c>
      <c r="F51" s="14">
        <v>63</v>
      </c>
      <c r="G51" s="14">
        <v>11</v>
      </c>
      <c r="H51" s="14">
        <v>0</v>
      </c>
      <c r="I51" s="14">
        <v>60</v>
      </c>
      <c r="J51" s="14">
        <v>31</v>
      </c>
      <c r="K51" s="14">
        <v>0</v>
      </c>
      <c r="L51" s="14">
        <v>849</v>
      </c>
      <c r="M51" s="884" t="s">
        <v>383</v>
      </c>
      <c r="N51" s="885"/>
    </row>
    <row r="52" spans="1:14">
      <c r="A52" s="110">
        <v>2220</v>
      </c>
      <c r="B52" s="111" t="s">
        <v>384</v>
      </c>
      <c r="C52" s="49">
        <f t="shared" si="0"/>
        <v>86535</v>
      </c>
      <c r="D52" s="16">
        <v>17844</v>
      </c>
      <c r="E52" s="16">
        <v>0</v>
      </c>
      <c r="F52" s="16">
        <v>381</v>
      </c>
      <c r="G52" s="16">
        <v>16684</v>
      </c>
      <c r="H52" s="16">
        <v>18258</v>
      </c>
      <c r="I52" s="16">
        <v>3102</v>
      </c>
      <c r="J52" s="16">
        <v>3120</v>
      </c>
      <c r="K52" s="16">
        <v>1296</v>
      </c>
      <c r="L52" s="16">
        <v>25850</v>
      </c>
      <c r="M52" s="886" t="s">
        <v>385</v>
      </c>
      <c r="N52" s="887"/>
    </row>
    <row r="53" spans="1:14" ht="13.9" customHeight="1">
      <c r="A53" s="343">
        <v>23</v>
      </c>
      <c r="B53" s="344" t="s">
        <v>386</v>
      </c>
      <c r="C53" s="48">
        <f t="shared" si="0"/>
        <v>500028</v>
      </c>
      <c r="D53" s="14">
        <v>143696</v>
      </c>
      <c r="E53" s="14">
        <v>682</v>
      </c>
      <c r="F53" s="14">
        <v>30886</v>
      </c>
      <c r="G53" s="14">
        <v>50192</v>
      </c>
      <c r="H53" s="14">
        <v>94709</v>
      </c>
      <c r="I53" s="14">
        <v>7756</v>
      </c>
      <c r="J53" s="14">
        <v>56920</v>
      </c>
      <c r="K53" s="14">
        <v>43879</v>
      </c>
      <c r="L53" s="14">
        <v>71308</v>
      </c>
      <c r="M53" s="896" t="s">
        <v>387</v>
      </c>
      <c r="N53" s="897"/>
    </row>
    <row r="54" spans="1:14" ht="13.9" customHeight="1">
      <c r="A54" s="110">
        <v>2310</v>
      </c>
      <c r="B54" s="111" t="s">
        <v>388</v>
      </c>
      <c r="C54" s="49">
        <f t="shared" si="0"/>
        <v>27008</v>
      </c>
      <c r="D54" s="16">
        <v>4724</v>
      </c>
      <c r="E54" s="16">
        <v>580</v>
      </c>
      <c r="F54" s="16">
        <v>2652</v>
      </c>
      <c r="G54" s="16">
        <v>908</v>
      </c>
      <c r="H54" s="16">
        <v>5837</v>
      </c>
      <c r="I54" s="16">
        <v>1015</v>
      </c>
      <c r="J54" s="16">
        <v>632</v>
      </c>
      <c r="K54" s="16">
        <v>9</v>
      </c>
      <c r="L54" s="16">
        <v>10651</v>
      </c>
      <c r="M54" s="886" t="s">
        <v>390</v>
      </c>
      <c r="N54" s="887"/>
    </row>
    <row r="55" spans="1:14" ht="25.9" customHeight="1">
      <c r="A55" s="114">
        <v>2394</v>
      </c>
      <c r="B55" s="115" t="s">
        <v>391</v>
      </c>
      <c r="C55" s="48">
        <f t="shared" si="0"/>
        <v>117718</v>
      </c>
      <c r="D55" s="14">
        <v>44382</v>
      </c>
      <c r="E55" s="14">
        <v>0</v>
      </c>
      <c r="F55" s="14">
        <v>25704</v>
      </c>
      <c r="G55" s="14">
        <v>21946</v>
      </c>
      <c r="H55" s="14">
        <v>7977</v>
      </c>
      <c r="I55" s="14">
        <v>313</v>
      </c>
      <c r="J55" s="14">
        <v>1109</v>
      </c>
      <c r="K55" s="14">
        <v>4165</v>
      </c>
      <c r="L55" s="14">
        <v>12122</v>
      </c>
      <c r="M55" s="884" t="s">
        <v>392</v>
      </c>
      <c r="N55" s="885"/>
    </row>
    <row r="56" spans="1:14">
      <c r="A56" s="110">
        <v>2395</v>
      </c>
      <c r="B56" s="111" t="s">
        <v>393</v>
      </c>
      <c r="C56" s="49">
        <f t="shared" si="0"/>
        <v>326029</v>
      </c>
      <c r="D56" s="16">
        <v>87339</v>
      </c>
      <c r="E56" s="16">
        <v>102</v>
      </c>
      <c r="F56" s="16">
        <v>2017</v>
      </c>
      <c r="G56" s="16">
        <v>23499</v>
      </c>
      <c r="H56" s="16">
        <v>77247</v>
      </c>
      <c r="I56" s="16">
        <v>3991</v>
      </c>
      <c r="J56" s="16">
        <v>55054</v>
      </c>
      <c r="K56" s="16">
        <v>39414</v>
      </c>
      <c r="L56" s="16">
        <v>37366</v>
      </c>
      <c r="M56" s="886" t="s">
        <v>394</v>
      </c>
      <c r="N56" s="887"/>
    </row>
    <row r="57" spans="1:14" ht="13.9" customHeight="1">
      <c r="A57" s="114">
        <v>2396</v>
      </c>
      <c r="B57" s="115" t="s">
        <v>395</v>
      </c>
      <c r="C57" s="48">
        <f t="shared" si="0"/>
        <v>17796</v>
      </c>
      <c r="D57" s="14">
        <v>4012</v>
      </c>
      <c r="E57" s="14">
        <v>0</v>
      </c>
      <c r="F57" s="14">
        <v>463</v>
      </c>
      <c r="G57" s="14">
        <v>2203</v>
      </c>
      <c r="H57" s="14">
        <v>2013</v>
      </c>
      <c r="I57" s="14">
        <v>2385</v>
      </c>
      <c r="J57" s="14">
        <v>49</v>
      </c>
      <c r="K57" s="14">
        <v>31</v>
      </c>
      <c r="L57" s="14">
        <v>6640</v>
      </c>
      <c r="M57" s="884" t="s">
        <v>396</v>
      </c>
      <c r="N57" s="885"/>
    </row>
    <row r="58" spans="1:14" ht="13.9" customHeight="1">
      <c r="A58" s="110">
        <v>2399</v>
      </c>
      <c r="B58" s="111" t="s">
        <v>397</v>
      </c>
      <c r="C58" s="49">
        <f t="shared" si="0"/>
        <v>11477</v>
      </c>
      <c r="D58" s="16">
        <v>3239</v>
      </c>
      <c r="E58" s="16">
        <v>0</v>
      </c>
      <c r="F58" s="16">
        <v>50</v>
      </c>
      <c r="G58" s="16">
        <v>1636</v>
      </c>
      <c r="H58" s="16">
        <v>1635</v>
      </c>
      <c r="I58" s="16">
        <v>52</v>
      </c>
      <c r="J58" s="16">
        <v>76</v>
      </c>
      <c r="K58" s="16">
        <v>260</v>
      </c>
      <c r="L58" s="16">
        <v>4529</v>
      </c>
      <c r="M58" s="886" t="s">
        <v>398</v>
      </c>
      <c r="N58" s="887"/>
    </row>
    <row r="59" spans="1:14" ht="13.9" customHeight="1" thickBot="1">
      <c r="A59" s="343">
        <v>24</v>
      </c>
      <c r="B59" s="344" t="s">
        <v>399</v>
      </c>
      <c r="C59" s="48">
        <f t="shared" si="0"/>
        <v>623168</v>
      </c>
      <c r="D59" s="14">
        <v>162832</v>
      </c>
      <c r="E59" s="14">
        <v>0</v>
      </c>
      <c r="F59" s="14">
        <v>265618</v>
      </c>
      <c r="G59" s="14">
        <v>4765</v>
      </c>
      <c r="H59" s="14">
        <v>106034</v>
      </c>
      <c r="I59" s="14">
        <v>3406</v>
      </c>
      <c r="J59" s="14">
        <v>7936</v>
      </c>
      <c r="K59" s="14">
        <v>30088</v>
      </c>
      <c r="L59" s="14">
        <v>42489</v>
      </c>
      <c r="M59" s="896" t="s">
        <v>400</v>
      </c>
      <c r="N59" s="897"/>
    </row>
    <row r="60" spans="1:14" ht="21.6" customHeight="1" thickTop="1" thickBot="1">
      <c r="A60" s="104">
        <v>25</v>
      </c>
      <c r="B60" s="105" t="s">
        <v>401</v>
      </c>
      <c r="C60" s="48">
        <f t="shared" si="0"/>
        <v>261298</v>
      </c>
      <c r="D60" s="92">
        <v>62898</v>
      </c>
      <c r="E60" s="92">
        <v>527</v>
      </c>
      <c r="F60" s="92">
        <v>29213</v>
      </c>
      <c r="G60" s="92">
        <v>17894</v>
      </c>
      <c r="H60" s="92">
        <v>19797</v>
      </c>
      <c r="I60" s="92">
        <v>14125</v>
      </c>
      <c r="J60" s="92">
        <v>11080</v>
      </c>
      <c r="K60" s="92">
        <v>8665</v>
      </c>
      <c r="L60" s="92">
        <v>97099</v>
      </c>
      <c r="M60" s="928" t="s">
        <v>402</v>
      </c>
      <c r="N60" s="929"/>
    </row>
    <row r="61" spans="1:14" ht="13.9" customHeight="1" thickTop="1" thickBot="1">
      <c r="A61" s="83">
        <v>2511</v>
      </c>
      <c r="B61" s="84" t="s">
        <v>403</v>
      </c>
      <c r="C61" s="584">
        <f t="shared" si="0"/>
        <v>232677</v>
      </c>
      <c r="D61" s="90">
        <v>60800</v>
      </c>
      <c r="E61" s="90">
        <v>527</v>
      </c>
      <c r="F61" s="90">
        <v>19281</v>
      </c>
      <c r="G61" s="90">
        <v>12391</v>
      </c>
      <c r="H61" s="90">
        <v>18218</v>
      </c>
      <c r="I61" s="90">
        <v>13761</v>
      </c>
      <c r="J61" s="90">
        <v>10483</v>
      </c>
      <c r="K61" s="90">
        <v>7622</v>
      </c>
      <c r="L61" s="90">
        <v>89594</v>
      </c>
      <c r="M61" s="945" t="s">
        <v>404</v>
      </c>
      <c r="N61" s="946"/>
    </row>
    <row r="62" spans="1:14" ht="23.25" thickTop="1">
      <c r="A62" s="114">
        <v>2591</v>
      </c>
      <c r="B62" s="115" t="s">
        <v>596</v>
      </c>
      <c r="C62" s="48">
        <f t="shared" si="0"/>
        <v>8485</v>
      </c>
      <c r="D62" s="14">
        <v>1829</v>
      </c>
      <c r="E62" s="14">
        <v>0</v>
      </c>
      <c r="F62" s="14">
        <v>5801</v>
      </c>
      <c r="G62" s="14">
        <v>188</v>
      </c>
      <c r="H62" s="14">
        <v>118</v>
      </c>
      <c r="I62" s="14">
        <v>243</v>
      </c>
      <c r="J62" s="14">
        <v>11</v>
      </c>
      <c r="K62" s="14">
        <v>165</v>
      </c>
      <c r="L62" s="14">
        <v>130</v>
      </c>
      <c r="M62" s="884" t="s">
        <v>406</v>
      </c>
      <c r="N62" s="885"/>
    </row>
    <row r="63" spans="1:14">
      <c r="A63" s="110">
        <v>2592</v>
      </c>
      <c r="B63" s="111" t="s">
        <v>407</v>
      </c>
      <c r="C63" s="49">
        <f t="shared" si="0"/>
        <v>9180</v>
      </c>
      <c r="D63" s="16">
        <v>155</v>
      </c>
      <c r="E63" s="16">
        <v>0</v>
      </c>
      <c r="F63" s="16">
        <v>4131</v>
      </c>
      <c r="G63" s="16">
        <v>518</v>
      </c>
      <c r="H63" s="16">
        <v>795</v>
      </c>
      <c r="I63" s="16">
        <v>19</v>
      </c>
      <c r="J63" s="16">
        <v>549</v>
      </c>
      <c r="K63" s="16">
        <v>0</v>
      </c>
      <c r="L63" s="16">
        <v>3013</v>
      </c>
      <c r="M63" s="886" t="s">
        <v>408</v>
      </c>
      <c r="N63" s="887"/>
    </row>
    <row r="64" spans="1:14">
      <c r="A64" s="114">
        <v>2599</v>
      </c>
      <c r="B64" s="115" t="s">
        <v>409</v>
      </c>
      <c r="C64" s="48">
        <f t="shared" si="0"/>
        <v>10956</v>
      </c>
      <c r="D64" s="14">
        <v>114</v>
      </c>
      <c r="E64" s="14">
        <v>0</v>
      </c>
      <c r="F64" s="14">
        <v>0</v>
      </c>
      <c r="G64" s="14">
        <v>4797</v>
      </c>
      <c r="H64" s="14">
        <v>666</v>
      </c>
      <c r="I64" s="14">
        <v>102</v>
      </c>
      <c r="J64" s="14">
        <v>37</v>
      </c>
      <c r="K64" s="14">
        <v>878</v>
      </c>
      <c r="L64" s="14">
        <v>4362</v>
      </c>
      <c r="M64" s="884" t="s">
        <v>410</v>
      </c>
      <c r="N64" s="885"/>
    </row>
    <row r="65" spans="1:14">
      <c r="A65" s="108">
        <v>27</v>
      </c>
      <c r="B65" s="109" t="s">
        <v>411</v>
      </c>
      <c r="C65" s="49">
        <f t="shared" si="0"/>
        <v>31277</v>
      </c>
      <c r="D65" s="16">
        <v>4496</v>
      </c>
      <c r="E65" s="16">
        <v>0</v>
      </c>
      <c r="F65" s="16">
        <v>5146</v>
      </c>
      <c r="G65" s="16">
        <v>2722</v>
      </c>
      <c r="H65" s="16">
        <v>8686</v>
      </c>
      <c r="I65" s="16">
        <v>492</v>
      </c>
      <c r="J65" s="16">
        <v>2818</v>
      </c>
      <c r="K65" s="16">
        <v>0</v>
      </c>
      <c r="L65" s="16">
        <v>6917</v>
      </c>
      <c r="M65" s="888" t="s">
        <v>413</v>
      </c>
      <c r="N65" s="889"/>
    </row>
    <row r="66" spans="1:14" ht="22.5">
      <c r="A66" s="114">
        <v>2710</v>
      </c>
      <c r="B66" s="115" t="s">
        <v>600</v>
      </c>
      <c r="C66" s="48">
        <f t="shared" si="0"/>
        <v>8087</v>
      </c>
      <c r="D66" s="14">
        <v>496</v>
      </c>
      <c r="E66" s="14">
        <v>0</v>
      </c>
      <c r="F66" s="14">
        <v>5146</v>
      </c>
      <c r="G66" s="14">
        <v>433</v>
      </c>
      <c r="H66" s="14">
        <v>183</v>
      </c>
      <c r="I66" s="14">
        <v>208</v>
      </c>
      <c r="J66" s="14">
        <v>557</v>
      </c>
      <c r="K66" s="14">
        <v>0</v>
      </c>
      <c r="L66" s="14">
        <v>1064</v>
      </c>
      <c r="M66" s="884" t="s">
        <v>414</v>
      </c>
      <c r="N66" s="885"/>
    </row>
    <row r="67" spans="1:14" ht="22.5">
      <c r="A67" s="110">
        <v>2730</v>
      </c>
      <c r="B67" s="111" t="s">
        <v>415</v>
      </c>
      <c r="C67" s="49">
        <f t="shared" si="0"/>
        <v>11741</v>
      </c>
      <c r="D67" s="16">
        <v>1999</v>
      </c>
      <c r="E67" s="16">
        <v>0</v>
      </c>
      <c r="F67" s="16">
        <v>0</v>
      </c>
      <c r="G67" s="16">
        <v>17</v>
      </c>
      <c r="H67" s="16">
        <v>7642</v>
      </c>
      <c r="I67" s="16">
        <v>0</v>
      </c>
      <c r="J67" s="16">
        <v>2083</v>
      </c>
      <c r="K67" s="16">
        <v>0</v>
      </c>
      <c r="L67" s="16">
        <v>0</v>
      </c>
      <c r="M67" s="886" t="s">
        <v>416</v>
      </c>
      <c r="N67" s="887"/>
    </row>
    <row r="68" spans="1:14">
      <c r="A68" s="114">
        <v>2740</v>
      </c>
      <c r="B68" s="115" t="s">
        <v>417</v>
      </c>
      <c r="C68" s="48">
        <f t="shared" si="0"/>
        <v>585</v>
      </c>
      <c r="D68" s="14">
        <v>408</v>
      </c>
      <c r="E68" s="14">
        <v>0</v>
      </c>
      <c r="F68" s="14">
        <v>0</v>
      </c>
      <c r="G68" s="14">
        <v>0</v>
      </c>
      <c r="H68" s="14">
        <v>15</v>
      </c>
      <c r="I68" s="14">
        <v>73</v>
      </c>
      <c r="J68" s="14">
        <v>89</v>
      </c>
      <c r="K68" s="14">
        <v>0</v>
      </c>
      <c r="L68" s="14">
        <v>0</v>
      </c>
      <c r="M68" s="884" t="s">
        <v>418</v>
      </c>
      <c r="N68" s="885"/>
    </row>
    <row r="69" spans="1:14">
      <c r="A69" s="597">
        <v>2750</v>
      </c>
      <c r="B69" s="598" t="s">
        <v>691</v>
      </c>
      <c r="C69" s="583">
        <f t="shared" si="0"/>
        <v>3684</v>
      </c>
      <c r="D69" s="87">
        <v>767</v>
      </c>
      <c r="E69" s="87">
        <v>0</v>
      </c>
      <c r="F69" s="87">
        <v>0</v>
      </c>
      <c r="G69" s="87">
        <v>2125</v>
      </c>
      <c r="H69" s="87">
        <v>792</v>
      </c>
      <c r="I69" s="87">
        <v>0</v>
      </c>
      <c r="J69" s="87">
        <v>0</v>
      </c>
      <c r="K69" s="87">
        <v>0</v>
      </c>
      <c r="L69" s="87">
        <v>0</v>
      </c>
      <c r="M69" s="955" t="s">
        <v>729</v>
      </c>
      <c r="N69" s="956"/>
    </row>
    <row r="70" spans="1:14">
      <c r="A70" s="114">
        <v>2790</v>
      </c>
      <c r="B70" s="115" t="s">
        <v>419</v>
      </c>
      <c r="C70" s="48">
        <f t="shared" si="0"/>
        <v>7180</v>
      </c>
      <c r="D70" s="14">
        <v>826</v>
      </c>
      <c r="E70" s="14">
        <v>0</v>
      </c>
      <c r="F70" s="14">
        <v>0</v>
      </c>
      <c r="G70" s="14">
        <v>147</v>
      </c>
      <c r="H70" s="14">
        <v>54</v>
      </c>
      <c r="I70" s="14">
        <v>211</v>
      </c>
      <c r="J70" s="14">
        <v>89</v>
      </c>
      <c r="K70" s="14">
        <v>0</v>
      </c>
      <c r="L70" s="14">
        <v>5853</v>
      </c>
      <c r="M70" s="884" t="s">
        <v>420</v>
      </c>
      <c r="N70" s="885"/>
    </row>
    <row r="71" spans="1:14">
      <c r="A71" s="108">
        <v>28</v>
      </c>
      <c r="B71" s="109" t="s">
        <v>421</v>
      </c>
      <c r="C71" s="49">
        <f t="shared" si="0"/>
        <v>6530</v>
      </c>
      <c r="D71" s="16">
        <v>0</v>
      </c>
      <c r="E71" s="16">
        <v>0</v>
      </c>
      <c r="F71" s="16">
        <v>0</v>
      </c>
      <c r="G71" s="16">
        <v>0</v>
      </c>
      <c r="H71" s="16">
        <v>315</v>
      </c>
      <c r="I71" s="16">
        <v>0</v>
      </c>
      <c r="J71" s="16">
        <v>0</v>
      </c>
      <c r="K71" s="16">
        <v>0</v>
      </c>
      <c r="L71" s="16">
        <v>6215</v>
      </c>
      <c r="M71" s="888" t="s">
        <v>422</v>
      </c>
      <c r="N71" s="889"/>
    </row>
    <row r="72" spans="1:14" ht="49.5" customHeight="1">
      <c r="A72" s="114">
        <v>2810</v>
      </c>
      <c r="B72" s="115" t="s">
        <v>423</v>
      </c>
      <c r="C72" s="48">
        <f t="shared" si="0"/>
        <v>6530</v>
      </c>
      <c r="D72" s="14">
        <v>0</v>
      </c>
      <c r="E72" s="14">
        <v>0</v>
      </c>
      <c r="F72" s="14">
        <v>0</v>
      </c>
      <c r="G72" s="14">
        <v>0</v>
      </c>
      <c r="H72" s="14">
        <v>315</v>
      </c>
      <c r="I72" s="14">
        <v>0</v>
      </c>
      <c r="J72" s="14">
        <v>0</v>
      </c>
      <c r="K72" s="14">
        <v>0</v>
      </c>
      <c r="L72" s="14">
        <v>6215</v>
      </c>
      <c r="M72" s="884" t="s">
        <v>424</v>
      </c>
      <c r="N72" s="885"/>
    </row>
    <row r="73" spans="1:14" ht="22.5">
      <c r="A73" s="108">
        <v>29</v>
      </c>
      <c r="B73" s="109" t="s">
        <v>607</v>
      </c>
      <c r="C73" s="49">
        <f t="shared" ref="C73:C98" si="1">SUM(D73:L73)</f>
        <v>973</v>
      </c>
      <c r="D73" s="16">
        <v>114</v>
      </c>
      <c r="E73" s="16">
        <v>0</v>
      </c>
      <c r="F73" s="16">
        <v>0</v>
      </c>
      <c r="G73" s="16">
        <v>215</v>
      </c>
      <c r="H73" s="16">
        <v>0</v>
      </c>
      <c r="I73" s="16">
        <v>97</v>
      </c>
      <c r="J73" s="16">
        <v>0</v>
      </c>
      <c r="K73" s="16">
        <v>0</v>
      </c>
      <c r="L73" s="16">
        <v>547</v>
      </c>
      <c r="M73" s="888" t="s">
        <v>426</v>
      </c>
      <c r="N73" s="889"/>
    </row>
    <row r="74" spans="1:14" ht="23.25" customHeight="1">
      <c r="A74" s="114">
        <v>2920</v>
      </c>
      <c r="B74" s="115" t="s">
        <v>427</v>
      </c>
      <c r="C74" s="48">
        <f t="shared" si="1"/>
        <v>621</v>
      </c>
      <c r="D74" s="14">
        <v>79</v>
      </c>
      <c r="E74" s="14">
        <v>0</v>
      </c>
      <c r="F74" s="14">
        <v>0</v>
      </c>
      <c r="G74" s="14">
        <v>215</v>
      </c>
      <c r="H74" s="14">
        <v>0</v>
      </c>
      <c r="I74" s="14">
        <v>20</v>
      </c>
      <c r="J74" s="14">
        <v>0</v>
      </c>
      <c r="K74" s="14">
        <v>0</v>
      </c>
      <c r="L74" s="14">
        <v>307</v>
      </c>
      <c r="M74" s="884" t="s">
        <v>428</v>
      </c>
      <c r="N74" s="885"/>
    </row>
    <row r="75" spans="1:14">
      <c r="A75" s="110">
        <v>2930</v>
      </c>
      <c r="B75" s="111" t="s">
        <v>429</v>
      </c>
      <c r="C75" s="49">
        <f t="shared" si="1"/>
        <v>352</v>
      </c>
      <c r="D75" s="16">
        <v>35</v>
      </c>
      <c r="E75" s="16">
        <v>0</v>
      </c>
      <c r="F75" s="16">
        <v>0</v>
      </c>
      <c r="G75" s="16">
        <v>0</v>
      </c>
      <c r="H75" s="16">
        <v>0</v>
      </c>
      <c r="I75" s="16">
        <v>77</v>
      </c>
      <c r="J75" s="16">
        <v>0</v>
      </c>
      <c r="K75" s="16">
        <v>0</v>
      </c>
      <c r="L75" s="16">
        <v>240</v>
      </c>
      <c r="M75" s="886" t="s">
        <v>431</v>
      </c>
      <c r="N75" s="887"/>
    </row>
    <row r="76" spans="1:14" ht="16.899999999999999" customHeight="1">
      <c r="A76" s="343">
        <v>30</v>
      </c>
      <c r="B76" s="344" t="s">
        <v>432</v>
      </c>
      <c r="C76" s="48">
        <f t="shared" si="1"/>
        <v>398</v>
      </c>
      <c r="D76" s="14">
        <v>20</v>
      </c>
      <c r="E76" s="14">
        <v>0</v>
      </c>
      <c r="F76" s="14">
        <v>0</v>
      </c>
      <c r="G76" s="14">
        <v>92</v>
      </c>
      <c r="H76" s="14">
        <v>16</v>
      </c>
      <c r="I76" s="14">
        <v>0</v>
      </c>
      <c r="J76" s="14">
        <v>0</v>
      </c>
      <c r="K76" s="14">
        <v>144</v>
      </c>
      <c r="L76" s="14">
        <v>126</v>
      </c>
      <c r="M76" s="896" t="s">
        <v>433</v>
      </c>
      <c r="N76" s="897"/>
    </row>
    <row r="77" spans="1:14">
      <c r="A77" s="114">
        <v>3012</v>
      </c>
      <c r="B77" s="115" t="s">
        <v>434</v>
      </c>
      <c r="C77" s="48">
        <f t="shared" si="1"/>
        <v>398</v>
      </c>
      <c r="D77" s="14">
        <v>20</v>
      </c>
      <c r="E77" s="14">
        <v>0</v>
      </c>
      <c r="F77" s="14">
        <v>0</v>
      </c>
      <c r="G77" s="14">
        <v>92</v>
      </c>
      <c r="H77" s="14">
        <v>16</v>
      </c>
      <c r="I77" s="14">
        <v>0</v>
      </c>
      <c r="J77" s="14">
        <v>0</v>
      </c>
      <c r="K77" s="14">
        <v>144</v>
      </c>
      <c r="L77" s="14">
        <v>126</v>
      </c>
      <c r="M77" s="884" t="s">
        <v>435</v>
      </c>
      <c r="N77" s="885"/>
    </row>
    <row r="78" spans="1:14">
      <c r="A78" s="108">
        <v>31</v>
      </c>
      <c r="B78" s="109" t="s">
        <v>436</v>
      </c>
      <c r="C78" s="49">
        <f t="shared" si="1"/>
        <v>125671</v>
      </c>
      <c r="D78" s="16">
        <v>7091</v>
      </c>
      <c r="E78" s="16">
        <v>0</v>
      </c>
      <c r="F78" s="16">
        <v>95335</v>
      </c>
      <c r="G78" s="16">
        <v>1314</v>
      </c>
      <c r="H78" s="16">
        <v>3575</v>
      </c>
      <c r="I78" s="16">
        <v>1849</v>
      </c>
      <c r="J78" s="16">
        <v>159</v>
      </c>
      <c r="K78" s="16">
        <v>18</v>
      </c>
      <c r="L78" s="16">
        <v>16330</v>
      </c>
      <c r="M78" s="888" t="s">
        <v>437</v>
      </c>
      <c r="N78" s="889"/>
    </row>
    <row r="79" spans="1:14" ht="15" customHeight="1">
      <c r="A79" s="114">
        <v>3100</v>
      </c>
      <c r="B79" s="115" t="s">
        <v>436</v>
      </c>
      <c r="C79" s="48">
        <f t="shared" si="1"/>
        <v>125671</v>
      </c>
      <c r="D79" s="14">
        <v>7091</v>
      </c>
      <c r="E79" s="14">
        <v>0</v>
      </c>
      <c r="F79" s="14">
        <v>95335</v>
      </c>
      <c r="G79" s="14">
        <v>1314</v>
      </c>
      <c r="H79" s="14">
        <v>3575</v>
      </c>
      <c r="I79" s="14">
        <v>1849</v>
      </c>
      <c r="J79" s="14">
        <v>159</v>
      </c>
      <c r="K79" s="14">
        <v>18</v>
      </c>
      <c r="L79" s="14">
        <v>16330</v>
      </c>
      <c r="M79" s="884" t="s">
        <v>438</v>
      </c>
      <c r="N79" s="885"/>
    </row>
    <row r="80" spans="1:14">
      <c r="A80" s="108">
        <v>32</v>
      </c>
      <c r="B80" s="109" t="s">
        <v>439</v>
      </c>
      <c r="C80" s="49">
        <f t="shared" si="1"/>
        <v>1276</v>
      </c>
      <c r="D80" s="16">
        <v>109</v>
      </c>
      <c r="E80" s="16">
        <v>0</v>
      </c>
      <c r="F80" s="16">
        <v>14</v>
      </c>
      <c r="G80" s="16">
        <v>92</v>
      </c>
      <c r="H80" s="16">
        <v>29</v>
      </c>
      <c r="I80" s="16">
        <v>43</v>
      </c>
      <c r="J80" s="16">
        <v>0</v>
      </c>
      <c r="K80" s="16">
        <v>0</v>
      </c>
      <c r="L80" s="16">
        <v>989</v>
      </c>
      <c r="M80" s="888" t="s">
        <v>440</v>
      </c>
      <c r="N80" s="889"/>
    </row>
    <row r="81" spans="1:14">
      <c r="A81" s="114">
        <v>3250</v>
      </c>
      <c r="B81" s="115" t="s">
        <v>441</v>
      </c>
      <c r="C81" s="48">
        <f t="shared" si="1"/>
        <v>203</v>
      </c>
      <c r="D81" s="14">
        <v>101</v>
      </c>
      <c r="E81" s="14">
        <v>0</v>
      </c>
      <c r="F81" s="14">
        <v>14</v>
      </c>
      <c r="G81" s="14">
        <v>16</v>
      </c>
      <c r="H81" s="14">
        <v>29</v>
      </c>
      <c r="I81" s="14">
        <v>43</v>
      </c>
      <c r="J81" s="14">
        <v>0</v>
      </c>
      <c r="K81" s="14">
        <v>0</v>
      </c>
      <c r="L81" s="14">
        <v>0</v>
      </c>
      <c r="M81" s="884" t="s">
        <v>442</v>
      </c>
      <c r="N81" s="885"/>
    </row>
    <row r="82" spans="1:14">
      <c r="A82" s="110">
        <v>3290</v>
      </c>
      <c r="B82" s="111" t="s">
        <v>443</v>
      </c>
      <c r="C82" s="49">
        <f t="shared" si="1"/>
        <v>1073</v>
      </c>
      <c r="D82" s="16">
        <v>8</v>
      </c>
      <c r="E82" s="16">
        <v>0</v>
      </c>
      <c r="F82" s="16">
        <v>0</v>
      </c>
      <c r="G82" s="16">
        <v>76</v>
      </c>
      <c r="H82" s="16">
        <v>0</v>
      </c>
      <c r="I82" s="16">
        <v>0</v>
      </c>
      <c r="J82" s="16">
        <v>0</v>
      </c>
      <c r="K82" s="16">
        <v>0</v>
      </c>
      <c r="L82" s="16">
        <v>989</v>
      </c>
      <c r="M82" s="886" t="s">
        <v>444</v>
      </c>
      <c r="N82" s="887"/>
    </row>
    <row r="83" spans="1:14">
      <c r="A83" s="343">
        <v>33</v>
      </c>
      <c r="B83" s="344" t="s">
        <v>445</v>
      </c>
      <c r="C83" s="48">
        <f t="shared" si="1"/>
        <v>281598</v>
      </c>
      <c r="D83" s="14">
        <v>31139</v>
      </c>
      <c r="E83" s="14">
        <v>0</v>
      </c>
      <c r="F83" s="14">
        <v>83399</v>
      </c>
      <c r="G83" s="14">
        <v>27010</v>
      </c>
      <c r="H83" s="14">
        <v>12377</v>
      </c>
      <c r="I83" s="14">
        <v>37635</v>
      </c>
      <c r="J83" s="14">
        <v>3393</v>
      </c>
      <c r="K83" s="14">
        <v>71730</v>
      </c>
      <c r="L83" s="14">
        <v>14915</v>
      </c>
      <c r="M83" s="896" t="s">
        <v>446</v>
      </c>
      <c r="N83" s="897"/>
    </row>
    <row r="84" spans="1:14" ht="20.25" customHeight="1">
      <c r="A84" s="110">
        <v>3311</v>
      </c>
      <c r="B84" s="111" t="s">
        <v>447</v>
      </c>
      <c r="C84" s="49">
        <f t="shared" si="1"/>
        <v>1068</v>
      </c>
      <c r="D84" s="16">
        <v>10</v>
      </c>
      <c r="E84" s="16">
        <v>0</v>
      </c>
      <c r="F84" s="16">
        <v>0</v>
      </c>
      <c r="G84" s="16">
        <v>10</v>
      </c>
      <c r="H84" s="16">
        <v>0</v>
      </c>
      <c r="I84" s="16">
        <v>0</v>
      </c>
      <c r="J84" s="16">
        <v>0</v>
      </c>
      <c r="K84" s="16">
        <v>0</v>
      </c>
      <c r="L84" s="16">
        <v>1048</v>
      </c>
      <c r="M84" s="886" t="s">
        <v>449</v>
      </c>
      <c r="N84" s="887"/>
    </row>
    <row r="85" spans="1:14" s="33" customFormat="1">
      <c r="A85" s="114">
        <v>3315</v>
      </c>
      <c r="B85" s="115" t="s">
        <v>452</v>
      </c>
      <c r="C85" s="48">
        <f t="shared" si="1"/>
        <v>270090</v>
      </c>
      <c r="D85" s="14">
        <v>30880</v>
      </c>
      <c r="E85" s="14">
        <v>0</v>
      </c>
      <c r="F85" s="14">
        <v>83399</v>
      </c>
      <c r="G85" s="14">
        <v>26882</v>
      </c>
      <c r="H85" s="14">
        <v>12042</v>
      </c>
      <c r="I85" s="14">
        <v>37328</v>
      </c>
      <c r="J85" s="14">
        <v>3393</v>
      </c>
      <c r="K85" s="14">
        <v>71730</v>
      </c>
      <c r="L85" s="14">
        <v>4436</v>
      </c>
      <c r="M85" s="884" t="s">
        <v>453</v>
      </c>
      <c r="N85" s="885"/>
    </row>
    <row r="86" spans="1:14" ht="16.5" thickBot="1">
      <c r="A86" s="349" t="s">
        <v>454</v>
      </c>
      <c r="B86" s="350" t="s">
        <v>455</v>
      </c>
      <c r="C86" s="49">
        <f t="shared" si="1"/>
        <v>700905</v>
      </c>
      <c r="D86" s="348">
        <v>171815</v>
      </c>
      <c r="E86" s="348">
        <v>915</v>
      </c>
      <c r="F86" s="348">
        <v>75932</v>
      </c>
      <c r="G86" s="348">
        <v>2311</v>
      </c>
      <c r="H86" s="348">
        <v>369688</v>
      </c>
      <c r="I86" s="348">
        <v>33369</v>
      </c>
      <c r="J86" s="348">
        <v>20525</v>
      </c>
      <c r="K86" s="348">
        <v>6608</v>
      </c>
      <c r="L86" s="348">
        <v>19742</v>
      </c>
      <c r="M86" s="894" t="s">
        <v>456</v>
      </c>
      <c r="N86" s="895"/>
    </row>
    <row r="87" spans="1:14" ht="16.5" thickTop="1" thickBot="1">
      <c r="A87" s="104">
        <v>35</v>
      </c>
      <c r="B87" s="105" t="s">
        <v>455</v>
      </c>
      <c r="C87" s="48">
        <f t="shared" si="1"/>
        <v>700905</v>
      </c>
      <c r="D87" s="92">
        <v>171815</v>
      </c>
      <c r="E87" s="92">
        <v>915</v>
      </c>
      <c r="F87" s="92">
        <v>75932</v>
      </c>
      <c r="G87" s="92">
        <v>2311</v>
      </c>
      <c r="H87" s="92">
        <v>369688</v>
      </c>
      <c r="I87" s="92">
        <v>33369</v>
      </c>
      <c r="J87" s="92">
        <v>20525</v>
      </c>
      <c r="K87" s="92">
        <v>6608</v>
      </c>
      <c r="L87" s="92">
        <v>19742</v>
      </c>
      <c r="M87" s="928" t="s">
        <v>457</v>
      </c>
      <c r="N87" s="929"/>
    </row>
    <row r="88" spans="1:14" ht="32.25" customHeight="1" thickTop="1" thickBot="1">
      <c r="A88" s="594" t="s">
        <v>458</v>
      </c>
      <c r="B88" s="595" t="s">
        <v>459</v>
      </c>
      <c r="C88" s="584">
        <f t="shared" si="1"/>
        <v>134045</v>
      </c>
      <c r="D88" s="90">
        <v>12832</v>
      </c>
      <c r="E88" s="90">
        <v>0</v>
      </c>
      <c r="F88" s="90">
        <v>65705</v>
      </c>
      <c r="G88" s="90">
        <v>2177</v>
      </c>
      <c r="H88" s="90">
        <v>18672</v>
      </c>
      <c r="I88" s="90">
        <v>2254</v>
      </c>
      <c r="J88" s="90">
        <v>10857</v>
      </c>
      <c r="K88" s="90">
        <v>6653</v>
      </c>
      <c r="L88" s="90">
        <v>14895</v>
      </c>
      <c r="M88" s="930" t="s">
        <v>460</v>
      </c>
      <c r="N88" s="931"/>
    </row>
    <row r="89" spans="1:14" ht="15.75" thickTop="1">
      <c r="A89" s="343">
        <v>37</v>
      </c>
      <c r="B89" s="344" t="s">
        <v>461</v>
      </c>
      <c r="C89" s="48">
        <f t="shared" si="1"/>
        <v>35309</v>
      </c>
      <c r="D89" s="14">
        <v>1084</v>
      </c>
      <c r="E89" s="14">
        <v>0</v>
      </c>
      <c r="F89" s="14">
        <v>13124</v>
      </c>
      <c r="G89" s="14">
        <v>333</v>
      </c>
      <c r="H89" s="14">
        <v>3886</v>
      </c>
      <c r="I89" s="14">
        <v>366</v>
      </c>
      <c r="J89" s="14">
        <v>7004</v>
      </c>
      <c r="K89" s="14">
        <v>5064</v>
      </c>
      <c r="L89" s="14">
        <v>4448</v>
      </c>
      <c r="M89" s="896" t="s">
        <v>462</v>
      </c>
      <c r="N89" s="897"/>
    </row>
    <row r="90" spans="1:14">
      <c r="A90" s="110">
        <v>3700</v>
      </c>
      <c r="B90" s="111" t="s">
        <v>461</v>
      </c>
      <c r="C90" s="49">
        <f t="shared" si="1"/>
        <v>35309</v>
      </c>
      <c r="D90" s="16">
        <v>1084</v>
      </c>
      <c r="E90" s="16">
        <v>0</v>
      </c>
      <c r="F90" s="16">
        <v>13124</v>
      </c>
      <c r="G90" s="16">
        <v>333</v>
      </c>
      <c r="H90" s="16">
        <v>3886</v>
      </c>
      <c r="I90" s="16">
        <v>366</v>
      </c>
      <c r="J90" s="16">
        <v>7004</v>
      </c>
      <c r="K90" s="16">
        <v>5064</v>
      </c>
      <c r="L90" s="16">
        <v>4448</v>
      </c>
      <c r="M90" s="886" t="s">
        <v>462</v>
      </c>
      <c r="N90" s="887"/>
    </row>
    <row r="91" spans="1:14" ht="22.5">
      <c r="A91" s="343">
        <v>38</v>
      </c>
      <c r="B91" s="344" t="s">
        <v>463</v>
      </c>
      <c r="C91" s="48">
        <f t="shared" si="1"/>
        <v>89737</v>
      </c>
      <c r="D91" s="14">
        <v>10282</v>
      </c>
      <c r="E91" s="14">
        <v>0</v>
      </c>
      <c r="F91" s="14">
        <v>50790</v>
      </c>
      <c r="G91" s="14">
        <v>1643</v>
      </c>
      <c r="H91" s="14">
        <v>11745</v>
      </c>
      <c r="I91" s="14">
        <v>1888</v>
      </c>
      <c r="J91" s="14">
        <v>3386</v>
      </c>
      <c r="K91" s="14">
        <v>1589</v>
      </c>
      <c r="L91" s="14">
        <v>8414</v>
      </c>
      <c r="M91" s="896" t="s">
        <v>464</v>
      </c>
      <c r="N91" s="897"/>
    </row>
    <row r="92" spans="1:14">
      <c r="A92" s="110">
        <v>3811</v>
      </c>
      <c r="B92" s="111" t="s">
        <v>619</v>
      </c>
      <c r="C92" s="49">
        <f t="shared" si="1"/>
        <v>2216</v>
      </c>
      <c r="D92" s="16">
        <v>786</v>
      </c>
      <c r="E92" s="16">
        <v>0</v>
      </c>
      <c r="F92" s="16">
        <v>0</v>
      </c>
      <c r="G92" s="16">
        <v>0</v>
      </c>
      <c r="H92" s="16">
        <v>54</v>
      </c>
      <c r="I92" s="16">
        <v>0</v>
      </c>
      <c r="J92" s="16">
        <v>379</v>
      </c>
      <c r="K92" s="16">
        <v>82</v>
      </c>
      <c r="L92" s="16">
        <v>915</v>
      </c>
      <c r="M92" s="886" t="s">
        <v>727</v>
      </c>
      <c r="N92" s="887"/>
    </row>
    <row r="93" spans="1:14">
      <c r="A93" s="114">
        <v>3821</v>
      </c>
      <c r="B93" s="115" t="s">
        <v>465</v>
      </c>
      <c r="C93" s="48">
        <f t="shared" si="1"/>
        <v>65085</v>
      </c>
      <c r="D93" s="14">
        <v>3896</v>
      </c>
      <c r="E93" s="14">
        <v>0</v>
      </c>
      <c r="F93" s="14">
        <v>44975</v>
      </c>
      <c r="G93" s="14">
        <v>58</v>
      </c>
      <c r="H93" s="14">
        <v>11146</v>
      </c>
      <c r="I93" s="14">
        <v>1622</v>
      </c>
      <c r="J93" s="14">
        <v>2939</v>
      </c>
      <c r="K93" s="14">
        <v>181</v>
      </c>
      <c r="L93" s="14">
        <v>268</v>
      </c>
      <c r="M93" s="884" t="s">
        <v>466</v>
      </c>
      <c r="N93" s="885"/>
    </row>
    <row r="94" spans="1:14">
      <c r="A94" s="110">
        <v>3822</v>
      </c>
      <c r="B94" s="111" t="s">
        <v>467</v>
      </c>
      <c r="C94" s="49">
        <f t="shared" si="1"/>
        <v>13533</v>
      </c>
      <c r="D94" s="16">
        <v>5600</v>
      </c>
      <c r="E94" s="16">
        <v>0</v>
      </c>
      <c r="F94" s="16">
        <v>5801</v>
      </c>
      <c r="G94" s="16">
        <v>426</v>
      </c>
      <c r="H94" s="16">
        <v>401</v>
      </c>
      <c r="I94" s="16">
        <v>0</v>
      </c>
      <c r="J94" s="16">
        <v>0</v>
      </c>
      <c r="K94" s="16">
        <v>1305</v>
      </c>
      <c r="L94" s="16">
        <v>0</v>
      </c>
      <c r="M94" s="886" t="s">
        <v>468</v>
      </c>
      <c r="N94" s="887"/>
    </row>
    <row r="95" spans="1:14">
      <c r="A95" s="114">
        <v>3830</v>
      </c>
      <c r="B95" s="115" t="s">
        <v>469</v>
      </c>
      <c r="C95" s="48">
        <f t="shared" si="1"/>
        <v>8903</v>
      </c>
      <c r="D95" s="14">
        <v>0</v>
      </c>
      <c r="E95" s="14">
        <v>0</v>
      </c>
      <c r="F95" s="14">
        <v>14</v>
      </c>
      <c r="G95" s="14">
        <v>1159</v>
      </c>
      <c r="H95" s="14">
        <v>144</v>
      </c>
      <c r="I95" s="14">
        <v>266</v>
      </c>
      <c r="J95" s="14">
        <v>68</v>
      </c>
      <c r="K95" s="14">
        <v>21</v>
      </c>
      <c r="L95" s="14">
        <v>7231</v>
      </c>
      <c r="M95" s="884" t="s">
        <v>470</v>
      </c>
      <c r="N95" s="885"/>
    </row>
    <row r="96" spans="1:14" ht="22.5">
      <c r="A96" s="108">
        <v>39</v>
      </c>
      <c r="B96" s="109" t="s">
        <v>471</v>
      </c>
      <c r="C96" s="49">
        <f t="shared" si="1"/>
        <v>8999</v>
      </c>
      <c r="D96" s="16">
        <v>1466</v>
      </c>
      <c r="E96" s="16">
        <v>0</v>
      </c>
      <c r="F96" s="16">
        <v>1791</v>
      </c>
      <c r="G96" s="16">
        <v>201</v>
      </c>
      <c r="H96" s="16">
        <v>3041</v>
      </c>
      <c r="I96" s="16">
        <v>0</v>
      </c>
      <c r="J96" s="16">
        <v>467</v>
      </c>
      <c r="K96" s="16">
        <v>0</v>
      </c>
      <c r="L96" s="16">
        <v>2033</v>
      </c>
      <c r="M96" s="888" t="s">
        <v>472</v>
      </c>
      <c r="N96" s="889"/>
    </row>
    <row r="97" spans="1:14">
      <c r="A97" s="114">
        <v>3900</v>
      </c>
      <c r="B97" s="115" t="s">
        <v>471</v>
      </c>
      <c r="C97" s="48">
        <f t="shared" si="1"/>
        <v>8999</v>
      </c>
      <c r="D97" s="14">
        <v>1466</v>
      </c>
      <c r="E97" s="14">
        <v>0</v>
      </c>
      <c r="F97" s="14">
        <v>1791</v>
      </c>
      <c r="G97" s="14">
        <v>201</v>
      </c>
      <c r="H97" s="14">
        <v>3041</v>
      </c>
      <c r="I97" s="14">
        <v>0</v>
      </c>
      <c r="J97" s="14">
        <v>467</v>
      </c>
      <c r="K97" s="14">
        <v>0</v>
      </c>
      <c r="L97" s="14">
        <v>2033</v>
      </c>
      <c r="M97" s="884" t="s">
        <v>472</v>
      </c>
      <c r="N97" s="885"/>
    </row>
    <row r="98" spans="1:14" ht="29.45" customHeight="1">
      <c r="A98" s="890" t="s">
        <v>473</v>
      </c>
      <c r="B98" s="891"/>
      <c r="C98" s="585">
        <f t="shared" si="1"/>
        <v>24169877</v>
      </c>
      <c r="D98" s="666">
        <v>6418943</v>
      </c>
      <c r="E98" s="666">
        <v>17109</v>
      </c>
      <c r="F98" s="666">
        <v>4883331</v>
      </c>
      <c r="G98" s="666">
        <v>6369456</v>
      </c>
      <c r="H98" s="666">
        <v>2028901</v>
      </c>
      <c r="I98" s="666">
        <v>340573</v>
      </c>
      <c r="J98" s="666">
        <v>1147428</v>
      </c>
      <c r="K98" s="666">
        <v>848138</v>
      </c>
      <c r="L98" s="666">
        <v>2115998</v>
      </c>
      <c r="M98" s="892" t="s">
        <v>474</v>
      </c>
      <c r="N98" s="893"/>
    </row>
  </sheetData>
  <mergeCells count="99">
    <mergeCell ref="M19:N19"/>
    <mergeCell ref="M73:N73"/>
    <mergeCell ref="M74:N74"/>
    <mergeCell ref="M78:N78"/>
    <mergeCell ref="M84:N84"/>
    <mergeCell ref="M75:N75"/>
    <mergeCell ref="M76:N76"/>
    <mergeCell ref="M77:N77"/>
    <mergeCell ref="M70:N70"/>
    <mergeCell ref="M61:N61"/>
    <mergeCell ref="M62:N62"/>
    <mergeCell ref="M63:N63"/>
    <mergeCell ref="M64:N64"/>
    <mergeCell ref="M65:N65"/>
    <mergeCell ref="M58:N58"/>
    <mergeCell ref="M68:N68"/>
    <mergeCell ref="M85:N85"/>
    <mergeCell ref="M79:N79"/>
    <mergeCell ref="M80:N80"/>
    <mergeCell ref="M81:N81"/>
    <mergeCell ref="M82:N82"/>
    <mergeCell ref="M83:N83"/>
    <mergeCell ref="M69:N69"/>
    <mergeCell ref="M33:N33"/>
    <mergeCell ref="M34:N34"/>
    <mergeCell ref="M45:N45"/>
    <mergeCell ref="M46:N46"/>
    <mergeCell ref="M47:N47"/>
    <mergeCell ref="M36:N36"/>
    <mergeCell ref="M37:N37"/>
    <mergeCell ref="M38:N38"/>
    <mergeCell ref="M39:N39"/>
    <mergeCell ref="M40:N40"/>
    <mergeCell ref="M41:N41"/>
    <mergeCell ref="M42:N42"/>
    <mergeCell ref="M43:N43"/>
    <mergeCell ref="M44:N44"/>
    <mergeCell ref="M71:N71"/>
    <mergeCell ref="M72:N72"/>
    <mergeCell ref="M60:N60"/>
    <mergeCell ref="M48:N48"/>
    <mergeCell ref="M49:N49"/>
    <mergeCell ref="M50:N50"/>
    <mergeCell ref="M51:N51"/>
    <mergeCell ref="M52:N52"/>
    <mergeCell ref="M53:N53"/>
    <mergeCell ref="M54:N54"/>
    <mergeCell ref="M55:N55"/>
    <mergeCell ref="M56:N56"/>
    <mergeCell ref="M57:N57"/>
    <mergeCell ref="M59:N59"/>
    <mergeCell ref="M66:N66"/>
    <mergeCell ref="M67:N67"/>
    <mergeCell ref="M32:N32"/>
    <mergeCell ref="M35:N35"/>
    <mergeCell ref="M17:N17"/>
    <mergeCell ref="M18:N18"/>
    <mergeCell ref="M20:N20"/>
    <mergeCell ref="M21:N21"/>
    <mergeCell ref="M22:N22"/>
    <mergeCell ref="M23:N23"/>
    <mergeCell ref="M24:N24"/>
    <mergeCell ref="M25:N25"/>
    <mergeCell ref="M26:N26"/>
    <mergeCell ref="M27:N27"/>
    <mergeCell ref="M28:N28"/>
    <mergeCell ref="M29:N29"/>
    <mergeCell ref="M30:N30"/>
    <mergeCell ref="M31:N31"/>
    <mergeCell ref="M15:N15"/>
    <mergeCell ref="M16:N16"/>
    <mergeCell ref="A2:N2"/>
    <mergeCell ref="A3:N3"/>
    <mergeCell ref="A4:N4"/>
    <mergeCell ref="A5:N5"/>
    <mergeCell ref="A6:B6"/>
    <mergeCell ref="C6:L6"/>
    <mergeCell ref="M7:N7"/>
    <mergeCell ref="M8:N8"/>
    <mergeCell ref="M9:N9"/>
    <mergeCell ref="M10:N10"/>
    <mergeCell ref="M11:N11"/>
    <mergeCell ref="M12:N12"/>
    <mergeCell ref="M13:N13"/>
    <mergeCell ref="M14:N14"/>
    <mergeCell ref="A98:B98"/>
    <mergeCell ref="M86:N86"/>
    <mergeCell ref="M87:N87"/>
    <mergeCell ref="M88:N88"/>
    <mergeCell ref="M89:N89"/>
    <mergeCell ref="M90:N90"/>
    <mergeCell ref="M91:N91"/>
    <mergeCell ref="M92:N92"/>
    <mergeCell ref="M93:N93"/>
    <mergeCell ref="M94:N94"/>
    <mergeCell ref="M95:N95"/>
    <mergeCell ref="M96:N96"/>
    <mergeCell ref="M97:N97"/>
    <mergeCell ref="M98:N98"/>
  </mergeCells>
  <printOptions horizontalCentered="1"/>
  <pageMargins left="0" right="0" top="0.19685039370078741" bottom="0" header="0.51181102362204722" footer="0.51181102362204722"/>
  <pageSetup paperSize="9" scale="75" orientation="landscape" r:id="rId1"/>
  <headerFooter alignWithMargins="0"/>
  <rowBreaks count="2" manualBreakCount="2">
    <brk id="40" max="13" man="1"/>
    <brk id="69" max="13" man="1"/>
  </rowBreaks>
  <ignoredErrors>
    <ignoredError sqref="A88:B97 A10:B18 A9:B9 A20:B46 A47:B47 A48:B59 A60:B76 A77:B8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4506668294322"/>
  </sheetPr>
  <dimension ref="A1:D53"/>
  <sheetViews>
    <sheetView tabSelected="1" view="pageBreakPreview" zoomScale="50" zoomScaleNormal="100" zoomScaleSheetLayoutView="50" workbookViewId="0">
      <selection activeCell="A5" sqref="A5:D5"/>
    </sheetView>
  </sheetViews>
  <sheetFormatPr defaultColWidth="8.88671875" defaultRowHeight="14.25"/>
  <cols>
    <col min="1" max="4" width="30.77734375" style="226" customWidth="1"/>
    <col min="5" max="16384" width="8.88671875" style="226"/>
  </cols>
  <sheetData>
    <row r="1" spans="1:4" s="225" customFormat="1" ht="111.75" customHeight="1">
      <c r="A1" s="706" t="s">
        <v>720</v>
      </c>
      <c r="B1" s="706"/>
      <c r="C1" s="707" t="s">
        <v>721</v>
      </c>
      <c r="D1" s="707"/>
    </row>
    <row r="2" spans="1:4" ht="122.25" customHeight="1">
      <c r="A2" s="708"/>
      <c r="B2" s="708"/>
      <c r="C2" s="708"/>
      <c r="D2" s="708"/>
    </row>
    <row r="3" spans="1:4" ht="189" customHeight="1">
      <c r="A3" s="709" t="s">
        <v>726</v>
      </c>
      <c r="B3" s="709"/>
      <c r="C3" s="709"/>
      <c r="D3" s="709"/>
    </row>
    <row r="4" spans="1:4" ht="67.5" customHeight="1">
      <c r="A4" s="708"/>
      <c r="B4" s="708"/>
      <c r="C4" s="708"/>
      <c r="D4" s="708"/>
    </row>
    <row r="5" spans="1:4" ht="57" customHeight="1">
      <c r="A5" s="705" t="s">
        <v>801</v>
      </c>
      <c r="B5" s="705"/>
      <c r="C5" s="705"/>
      <c r="D5" s="705"/>
    </row>
    <row r="6" spans="1:4" ht="14.45" customHeight="1">
      <c r="A6" s="227"/>
    </row>
    <row r="8" spans="1:4" ht="18">
      <c r="A8" s="227"/>
    </row>
    <row r="10" spans="1:4" ht="24.75" customHeight="1">
      <c r="A10" s="227"/>
    </row>
    <row r="11" spans="1:4" ht="18.75" customHeight="1">
      <c r="A11" s="228"/>
    </row>
    <row r="12" spans="1:4" ht="18">
      <c r="A12" s="227"/>
    </row>
    <row r="13" spans="1:4" ht="18">
      <c r="A13" s="227"/>
    </row>
    <row r="14" spans="1:4" ht="18">
      <c r="A14" s="227"/>
    </row>
    <row r="15" spans="1:4" ht="18">
      <c r="A15" s="227"/>
    </row>
    <row r="17" spans="1:1" ht="18">
      <c r="A17" s="227"/>
    </row>
    <row r="18" spans="1:1" ht="18">
      <c r="A18" s="227"/>
    </row>
    <row r="20" spans="1:1" ht="18">
      <c r="A20" s="227"/>
    </row>
    <row r="21" spans="1:1" ht="18">
      <c r="A21" s="227"/>
    </row>
    <row r="23" spans="1:1" ht="18">
      <c r="A23" s="227"/>
    </row>
    <row r="24" spans="1:1" ht="18">
      <c r="A24" s="227"/>
    </row>
    <row r="25" spans="1:1" ht="18">
      <c r="A25" s="227"/>
    </row>
    <row r="27" spans="1:1" ht="18">
      <c r="A27" s="227"/>
    </row>
    <row r="29" spans="1:1" ht="18">
      <c r="A29" s="227"/>
    </row>
    <row r="30" spans="1:1" ht="18">
      <c r="A30" s="227"/>
    </row>
    <row r="31" spans="1:1" ht="18">
      <c r="A31" s="227"/>
    </row>
    <row r="33" spans="1:1" ht="18">
      <c r="A33" s="227"/>
    </row>
    <row r="34" spans="1:1" ht="18">
      <c r="A34" s="227"/>
    </row>
    <row r="35" spans="1:1" ht="18">
      <c r="A35" s="227"/>
    </row>
    <row r="36" spans="1:1" ht="18">
      <c r="A36" s="227"/>
    </row>
    <row r="37" spans="1:1" ht="18">
      <c r="A37" s="227"/>
    </row>
    <row r="39" spans="1:1" ht="18">
      <c r="A39" s="227"/>
    </row>
    <row r="41" spans="1:1" ht="18">
      <c r="A41" s="227"/>
    </row>
    <row r="43" spans="1:1" ht="18">
      <c r="A43" s="227"/>
    </row>
    <row r="45" spans="1:1" ht="18">
      <c r="A45" s="227"/>
    </row>
    <row r="46" spans="1:1" ht="18">
      <c r="A46" s="227"/>
    </row>
    <row r="48" spans="1:1" ht="18">
      <c r="A48" s="227"/>
    </row>
    <row r="51" spans="1:1" ht="18">
      <c r="A51" s="227"/>
    </row>
    <row r="53" spans="1:1" ht="24" customHeight="1"/>
  </sheetData>
  <mergeCells count="6">
    <mergeCell ref="A5:D5"/>
    <mergeCell ref="A1:B1"/>
    <mergeCell ref="C1:D1"/>
    <mergeCell ref="A2:D2"/>
    <mergeCell ref="A3:D3"/>
    <mergeCell ref="A4:D4"/>
  </mergeCells>
  <printOptions horizontalCentered="1"/>
  <pageMargins left="0" right="0" top="0.39305555555555599" bottom="0" header="0.31458333333333299" footer="0.31458333333333299"/>
  <pageSetup paperSize="9" scale="95" orientation="landscape" r:id="rId1"/>
  <rowBreaks count="1" manualBreakCount="1">
    <brk id="6" max="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4506668294322"/>
  </sheetPr>
  <dimension ref="A1:O101"/>
  <sheetViews>
    <sheetView view="pageBreakPreview" topLeftCell="A61" zoomScale="60" zoomScaleNormal="100" workbookViewId="0">
      <selection activeCell="H73" sqref="H73"/>
    </sheetView>
  </sheetViews>
  <sheetFormatPr defaultColWidth="8.88671875" defaultRowHeight="15"/>
  <cols>
    <col min="1" max="1" width="5.77734375" style="53" customWidth="1"/>
    <col min="2" max="2" width="38.44140625" style="31" customWidth="1"/>
    <col min="3" max="11" width="8.77734375" style="33" customWidth="1"/>
    <col min="12" max="12" width="35" style="33" customWidth="1"/>
    <col min="13" max="13" width="5.77734375" style="33" customWidth="1"/>
    <col min="14" max="16384" width="8.88671875" style="33"/>
  </cols>
  <sheetData>
    <row r="1" spans="1:15" s="29" customFormat="1" ht="45.75" customHeight="1">
      <c r="A1" s="39"/>
      <c r="B1" s="39"/>
      <c r="C1" s="39"/>
      <c r="D1" s="39"/>
      <c r="E1" s="39"/>
      <c r="F1" s="39"/>
      <c r="G1" s="39"/>
      <c r="H1" s="39"/>
      <c r="I1" s="39"/>
      <c r="J1" s="39"/>
      <c r="K1" s="39"/>
      <c r="L1" s="39"/>
      <c r="M1" s="39"/>
      <c r="N1" s="39"/>
      <c r="O1" s="39"/>
    </row>
    <row r="2" spans="1:15" ht="20.25">
      <c r="A2" s="854" t="s">
        <v>519</v>
      </c>
      <c r="B2" s="854"/>
      <c r="C2" s="854"/>
      <c r="D2" s="854"/>
      <c r="E2" s="854"/>
      <c r="F2" s="854"/>
      <c r="G2" s="854"/>
      <c r="H2" s="854"/>
      <c r="I2" s="854"/>
      <c r="J2" s="854"/>
      <c r="K2" s="854"/>
      <c r="L2" s="854"/>
      <c r="M2" s="854"/>
    </row>
    <row r="3" spans="1:15" ht="20.25">
      <c r="A3" s="854" t="s">
        <v>560</v>
      </c>
      <c r="B3" s="854"/>
      <c r="C3" s="854"/>
      <c r="D3" s="854"/>
      <c r="E3" s="854"/>
      <c r="F3" s="854"/>
      <c r="G3" s="854"/>
      <c r="H3" s="854"/>
      <c r="I3" s="854"/>
      <c r="J3" s="854"/>
      <c r="K3" s="854"/>
      <c r="L3" s="854"/>
      <c r="M3" s="854"/>
    </row>
    <row r="4" spans="1:15" ht="15.75">
      <c r="A4" s="907" t="s">
        <v>520</v>
      </c>
      <c r="B4" s="907"/>
      <c r="C4" s="907"/>
      <c r="D4" s="907"/>
      <c r="E4" s="907"/>
      <c r="F4" s="907"/>
      <c r="G4" s="907"/>
      <c r="H4" s="907"/>
      <c r="I4" s="907"/>
      <c r="J4" s="907"/>
      <c r="K4" s="907"/>
      <c r="L4" s="907"/>
      <c r="M4" s="907"/>
    </row>
    <row r="5" spans="1:15" ht="15.75">
      <c r="A5" s="907" t="s">
        <v>538</v>
      </c>
      <c r="B5" s="907"/>
      <c r="C5" s="907"/>
      <c r="D5" s="907"/>
      <c r="E5" s="907"/>
      <c r="F5" s="907"/>
      <c r="G5" s="907"/>
      <c r="H5" s="907"/>
      <c r="I5" s="907"/>
      <c r="J5" s="907"/>
      <c r="K5" s="907"/>
      <c r="L5" s="907"/>
      <c r="M5" s="907"/>
    </row>
    <row r="6" spans="1:15" ht="15.75">
      <c r="A6" s="934" t="s">
        <v>628</v>
      </c>
      <c r="B6" s="934"/>
      <c r="C6" s="935">
        <v>2021</v>
      </c>
      <c r="D6" s="935"/>
      <c r="E6" s="935"/>
      <c r="F6" s="935"/>
      <c r="G6" s="935"/>
      <c r="H6" s="935"/>
      <c r="I6" s="935"/>
      <c r="J6" s="935"/>
      <c r="K6" s="935"/>
      <c r="L6" s="40"/>
      <c r="M6" s="41" t="s">
        <v>629</v>
      </c>
    </row>
    <row r="7" spans="1:15" ht="20.25" customHeight="1">
      <c r="A7" s="919" t="s">
        <v>276</v>
      </c>
      <c r="B7" s="977" t="s">
        <v>277</v>
      </c>
      <c r="C7" s="969" t="s">
        <v>630</v>
      </c>
      <c r="D7" s="969" t="s">
        <v>631</v>
      </c>
      <c r="E7" s="969" t="s">
        <v>632</v>
      </c>
      <c r="F7" s="969" t="s">
        <v>523</v>
      </c>
      <c r="G7" s="969"/>
      <c r="H7" s="969"/>
      <c r="I7" s="969" t="s">
        <v>524</v>
      </c>
      <c r="J7" s="969"/>
      <c r="K7" s="969"/>
      <c r="L7" s="984" t="s">
        <v>484</v>
      </c>
      <c r="M7" s="985"/>
    </row>
    <row r="8" spans="1:15" ht="18" customHeight="1">
      <c r="A8" s="920"/>
      <c r="B8" s="978"/>
      <c r="C8" s="980"/>
      <c r="D8" s="980"/>
      <c r="E8" s="980"/>
      <c r="F8" s="970" t="s">
        <v>525</v>
      </c>
      <c r="G8" s="970"/>
      <c r="H8" s="970"/>
      <c r="I8" s="970" t="s">
        <v>526</v>
      </c>
      <c r="J8" s="970"/>
      <c r="K8" s="970"/>
      <c r="L8" s="986"/>
      <c r="M8" s="986"/>
    </row>
    <row r="9" spans="1:15">
      <c r="A9" s="920"/>
      <c r="B9" s="978"/>
      <c r="C9" s="981" t="s">
        <v>633</v>
      </c>
      <c r="D9" s="983" t="s">
        <v>634</v>
      </c>
      <c r="E9" s="983" t="s">
        <v>635</v>
      </c>
      <c r="F9" s="35" t="s">
        <v>474</v>
      </c>
      <c r="G9" s="35" t="s">
        <v>527</v>
      </c>
      <c r="H9" s="35" t="s">
        <v>528</v>
      </c>
      <c r="I9" s="35" t="s">
        <v>474</v>
      </c>
      <c r="J9" s="35" t="s">
        <v>529</v>
      </c>
      <c r="K9" s="35" t="s">
        <v>530</v>
      </c>
      <c r="L9" s="986"/>
      <c r="M9" s="986"/>
    </row>
    <row r="10" spans="1:15">
      <c r="A10" s="921"/>
      <c r="B10" s="979"/>
      <c r="C10" s="982"/>
      <c r="D10" s="970"/>
      <c r="E10" s="970"/>
      <c r="F10" s="37" t="s">
        <v>473</v>
      </c>
      <c r="G10" s="38" t="s">
        <v>531</v>
      </c>
      <c r="H10" s="38" t="s">
        <v>532</v>
      </c>
      <c r="I10" s="37" t="s">
        <v>473</v>
      </c>
      <c r="J10" s="38" t="s">
        <v>533</v>
      </c>
      <c r="K10" s="38" t="s">
        <v>534</v>
      </c>
      <c r="L10" s="987"/>
      <c r="M10" s="987"/>
    </row>
    <row r="11" spans="1:15" s="30" customFormat="1">
      <c r="A11" s="106" t="s">
        <v>287</v>
      </c>
      <c r="B11" s="107" t="s">
        <v>288</v>
      </c>
      <c r="C11" s="48">
        <f>E11-D11</f>
        <v>249851461</v>
      </c>
      <c r="D11" s="14">
        <v>15603507</v>
      </c>
      <c r="E11" s="48">
        <f>I11-F11</f>
        <v>265454968</v>
      </c>
      <c r="F11" s="48">
        <f>H11+G11</f>
        <v>29863402</v>
      </c>
      <c r="G11" s="14">
        <v>19342365</v>
      </c>
      <c r="H11" s="14">
        <v>10521037</v>
      </c>
      <c r="I11" s="48">
        <f>K11+J11</f>
        <v>295318370</v>
      </c>
      <c r="J11" s="14">
        <v>25870873</v>
      </c>
      <c r="K11" s="14">
        <v>269447497</v>
      </c>
      <c r="L11" s="903" t="s">
        <v>290</v>
      </c>
      <c r="M11" s="904"/>
    </row>
    <row r="12" spans="1:15" s="30" customFormat="1">
      <c r="A12" s="108" t="s">
        <v>291</v>
      </c>
      <c r="B12" s="109" t="s">
        <v>292</v>
      </c>
      <c r="C12" s="49">
        <f t="shared" ref="C12:C76" si="0">E12-D12</f>
        <v>241767696</v>
      </c>
      <c r="D12" s="16">
        <v>14464272</v>
      </c>
      <c r="E12" s="49">
        <f t="shared" ref="E12:E76" si="1">I12-F12</f>
        <v>256231968</v>
      </c>
      <c r="F12" s="49">
        <f t="shared" ref="F12:F76" si="2">H12+G12</f>
        <v>26715536</v>
      </c>
      <c r="G12" s="16">
        <v>17912757</v>
      </c>
      <c r="H12" s="16">
        <v>8802779</v>
      </c>
      <c r="I12" s="49">
        <f t="shared" ref="I12:I76" si="3">K12+J12</f>
        <v>282947504</v>
      </c>
      <c r="J12" s="16">
        <v>22684275</v>
      </c>
      <c r="K12" s="16">
        <v>260263229</v>
      </c>
      <c r="L12" s="888" t="s">
        <v>293</v>
      </c>
      <c r="M12" s="889"/>
    </row>
    <row r="13" spans="1:15">
      <c r="A13" s="343" t="s">
        <v>294</v>
      </c>
      <c r="B13" s="344" t="s">
        <v>295</v>
      </c>
      <c r="C13" s="48">
        <f t="shared" si="0"/>
        <v>1595338</v>
      </c>
      <c r="D13" s="14">
        <v>130706</v>
      </c>
      <c r="E13" s="48">
        <f t="shared" si="1"/>
        <v>1726044</v>
      </c>
      <c r="F13" s="48">
        <f t="shared" si="2"/>
        <v>374721</v>
      </c>
      <c r="G13" s="14">
        <v>69612</v>
      </c>
      <c r="H13" s="14">
        <v>305109</v>
      </c>
      <c r="I13" s="48">
        <f t="shared" si="3"/>
        <v>2100765</v>
      </c>
      <c r="J13" s="14">
        <v>11267</v>
      </c>
      <c r="K13" s="14">
        <v>2089498</v>
      </c>
      <c r="L13" s="896" t="s">
        <v>296</v>
      </c>
      <c r="M13" s="897"/>
    </row>
    <row r="14" spans="1:15" s="30" customFormat="1">
      <c r="A14" s="110" t="s">
        <v>297</v>
      </c>
      <c r="B14" s="111" t="s">
        <v>298</v>
      </c>
      <c r="C14" s="16">
        <f t="shared" si="0"/>
        <v>1595338</v>
      </c>
      <c r="D14" s="16">
        <v>130706</v>
      </c>
      <c r="E14" s="16">
        <f t="shared" si="1"/>
        <v>1726044</v>
      </c>
      <c r="F14" s="16">
        <f t="shared" si="2"/>
        <v>374721</v>
      </c>
      <c r="G14" s="16">
        <v>69612</v>
      </c>
      <c r="H14" s="16">
        <v>305109</v>
      </c>
      <c r="I14" s="16">
        <f t="shared" si="3"/>
        <v>2100765</v>
      </c>
      <c r="J14" s="16">
        <v>11267</v>
      </c>
      <c r="K14" s="16">
        <v>2089498</v>
      </c>
      <c r="L14" s="965" t="s">
        <v>299</v>
      </c>
      <c r="M14" s="966"/>
    </row>
    <row r="15" spans="1:15">
      <c r="A15" s="343" t="s">
        <v>300</v>
      </c>
      <c r="B15" s="344" t="s">
        <v>301</v>
      </c>
      <c r="C15" s="48">
        <f t="shared" si="0"/>
        <v>6488427</v>
      </c>
      <c r="D15" s="14">
        <v>1008529</v>
      </c>
      <c r="E15" s="48">
        <f t="shared" si="1"/>
        <v>7496956</v>
      </c>
      <c r="F15" s="48">
        <f t="shared" si="2"/>
        <v>2773145</v>
      </c>
      <c r="G15" s="14">
        <v>1359996</v>
      </c>
      <c r="H15" s="14">
        <v>1413149</v>
      </c>
      <c r="I15" s="48">
        <f t="shared" si="3"/>
        <v>10270101</v>
      </c>
      <c r="J15" s="14">
        <v>3175331</v>
      </c>
      <c r="K15" s="14">
        <v>7094770</v>
      </c>
      <c r="L15" s="896" t="s">
        <v>302</v>
      </c>
      <c r="M15" s="897"/>
    </row>
    <row r="16" spans="1:15" s="30" customFormat="1">
      <c r="A16" s="110" t="s">
        <v>303</v>
      </c>
      <c r="B16" s="111" t="s">
        <v>304</v>
      </c>
      <c r="C16" s="16">
        <f t="shared" si="0"/>
        <v>6488427</v>
      </c>
      <c r="D16" s="16">
        <v>1008529</v>
      </c>
      <c r="E16" s="16">
        <f t="shared" si="1"/>
        <v>7496956</v>
      </c>
      <c r="F16" s="16">
        <f t="shared" si="2"/>
        <v>2773145</v>
      </c>
      <c r="G16" s="16">
        <v>1359996</v>
      </c>
      <c r="H16" s="16">
        <v>1413149</v>
      </c>
      <c r="I16" s="16">
        <f t="shared" si="3"/>
        <v>10270101</v>
      </c>
      <c r="J16" s="16">
        <v>3175331</v>
      </c>
      <c r="K16" s="16">
        <v>7094770</v>
      </c>
      <c r="L16" s="965" t="s">
        <v>305</v>
      </c>
      <c r="M16" s="966"/>
    </row>
    <row r="17" spans="1:13" s="30" customFormat="1">
      <c r="A17" s="112" t="s">
        <v>306</v>
      </c>
      <c r="B17" s="113" t="s">
        <v>307</v>
      </c>
      <c r="C17" s="48">
        <f t="shared" si="0"/>
        <v>52506253</v>
      </c>
      <c r="D17" s="14">
        <v>5700769</v>
      </c>
      <c r="E17" s="48">
        <f t="shared" si="1"/>
        <v>58207022</v>
      </c>
      <c r="F17" s="48">
        <f t="shared" si="2"/>
        <v>78090816</v>
      </c>
      <c r="G17" s="14">
        <v>3992559</v>
      </c>
      <c r="H17" s="14">
        <v>74098257</v>
      </c>
      <c r="I17" s="48">
        <f t="shared" si="3"/>
        <v>136297838</v>
      </c>
      <c r="J17" s="14">
        <v>2675009</v>
      </c>
      <c r="K17" s="14">
        <v>133622829</v>
      </c>
      <c r="L17" s="903" t="s">
        <v>308</v>
      </c>
      <c r="M17" s="904"/>
    </row>
    <row r="18" spans="1:13" s="30" customFormat="1">
      <c r="A18" s="108">
        <v>10</v>
      </c>
      <c r="B18" s="109" t="s">
        <v>309</v>
      </c>
      <c r="C18" s="49">
        <f t="shared" si="0"/>
        <v>1116740</v>
      </c>
      <c r="D18" s="16">
        <v>204373</v>
      </c>
      <c r="E18" s="49">
        <f t="shared" si="1"/>
        <v>1321113</v>
      </c>
      <c r="F18" s="49">
        <f t="shared" si="2"/>
        <v>1548802</v>
      </c>
      <c r="G18" s="16">
        <v>321777</v>
      </c>
      <c r="H18" s="16">
        <v>1227025</v>
      </c>
      <c r="I18" s="49">
        <f t="shared" si="3"/>
        <v>2869915</v>
      </c>
      <c r="J18" s="16">
        <v>97981</v>
      </c>
      <c r="K18" s="16">
        <v>2771934</v>
      </c>
      <c r="L18" s="888" t="s">
        <v>310</v>
      </c>
      <c r="M18" s="889"/>
    </row>
    <row r="19" spans="1:13">
      <c r="A19" s="114">
        <v>1010</v>
      </c>
      <c r="B19" s="115" t="s">
        <v>311</v>
      </c>
      <c r="C19" s="48">
        <f t="shared" si="0"/>
        <v>4342</v>
      </c>
      <c r="D19" s="14">
        <v>0</v>
      </c>
      <c r="E19" s="48">
        <f t="shared" si="1"/>
        <v>4342</v>
      </c>
      <c r="F19" s="48">
        <f t="shared" si="2"/>
        <v>10629</v>
      </c>
      <c r="G19" s="14">
        <v>6138</v>
      </c>
      <c r="H19" s="14">
        <v>4491</v>
      </c>
      <c r="I19" s="48">
        <f t="shared" si="3"/>
        <v>14971</v>
      </c>
      <c r="J19" s="14">
        <v>11678</v>
      </c>
      <c r="K19" s="14">
        <v>3293</v>
      </c>
      <c r="L19" s="884" t="s">
        <v>312</v>
      </c>
      <c r="M19" s="885"/>
    </row>
    <row r="20" spans="1:13" s="30" customFormat="1" ht="15.75" thickBot="1">
      <c r="A20" s="110">
        <v>1020</v>
      </c>
      <c r="B20" s="111" t="s">
        <v>732</v>
      </c>
      <c r="C20" s="16">
        <f t="shared" si="0"/>
        <v>1386</v>
      </c>
      <c r="D20" s="16">
        <v>1411</v>
      </c>
      <c r="E20" s="16">
        <f t="shared" si="1"/>
        <v>2797</v>
      </c>
      <c r="F20" s="16">
        <f t="shared" si="2"/>
        <v>11299</v>
      </c>
      <c r="G20" s="16">
        <v>369</v>
      </c>
      <c r="H20" s="16">
        <v>10930</v>
      </c>
      <c r="I20" s="16">
        <f t="shared" si="3"/>
        <v>14096</v>
      </c>
      <c r="J20" s="16">
        <v>0</v>
      </c>
      <c r="K20" s="16">
        <v>14096</v>
      </c>
      <c r="L20" s="965" t="s">
        <v>731</v>
      </c>
      <c r="M20" s="966"/>
    </row>
    <row r="21" spans="1:13" ht="16.5" thickTop="1" thickBot="1">
      <c r="A21" s="509">
        <v>1030</v>
      </c>
      <c r="B21" s="510" t="s">
        <v>313</v>
      </c>
      <c r="C21" s="48">
        <f t="shared" si="0"/>
        <v>37802</v>
      </c>
      <c r="D21" s="14">
        <v>10848</v>
      </c>
      <c r="E21" s="48">
        <f t="shared" si="1"/>
        <v>48650</v>
      </c>
      <c r="F21" s="48">
        <f t="shared" si="2"/>
        <v>35555</v>
      </c>
      <c r="G21" s="14">
        <v>4467</v>
      </c>
      <c r="H21" s="14">
        <v>31088</v>
      </c>
      <c r="I21" s="48">
        <f t="shared" si="3"/>
        <v>84205</v>
      </c>
      <c r="J21" s="14">
        <v>70</v>
      </c>
      <c r="K21" s="14">
        <v>84135</v>
      </c>
      <c r="L21" s="884" t="s">
        <v>314</v>
      </c>
      <c r="M21" s="885"/>
    </row>
    <row r="22" spans="1:13" ht="15.75" thickTop="1">
      <c r="A22" s="509" t="s">
        <v>734</v>
      </c>
      <c r="B22" s="510" t="s">
        <v>779</v>
      </c>
      <c r="C22" s="48">
        <f t="shared" si="0"/>
        <v>16335</v>
      </c>
      <c r="D22" s="14">
        <v>2607</v>
      </c>
      <c r="E22" s="48">
        <f t="shared" si="1"/>
        <v>18942</v>
      </c>
      <c r="F22" s="48">
        <f t="shared" si="2"/>
        <v>47285</v>
      </c>
      <c r="G22" s="14">
        <v>1247</v>
      </c>
      <c r="H22" s="14">
        <v>46038</v>
      </c>
      <c r="I22" s="48">
        <f t="shared" si="3"/>
        <v>66227</v>
      </c>
      <c r="J22" s="14">
        <v>0</v>
      </c>
      <c r="K22" s="14">
        <v>66227</v>
      </c>
      <c r="L22" s="884" t="s">
        <v>780</v>
      </c>
      <c r="M22" s="885"/>
    </row>
    <row r="23" spans="1:13" s="30" customFormat="1">
      <c r="A23" s="110">
        <v>1050</v>
      </c>
      <c r="B23" s="111" t="s">
        <v>315</v>
      </c>
      <c r="C23" s="16">
        <f t="shared" si="0"/>
        <v>439983</v>
      </c>
      <c r="D23" s="16">
        <v>133051</v>
      </c>
      <c r="E23" s="16">
        <f t="shared" si="1"/>
        <v>573034</v>
      </c>
      <c r="F23" s="16">
        <f t="shared" si="2"/>
        <v>597607</v>
      </c>
      <c r="G23" s="16">
        <v>122079</v>
      </c>
      <c r="H23" s="16">
        <v>475528</v>
      </c>
      <c r="I23" s="16">
        <f t="shared" si="3"/>
        <v>1170641</v>
      </c>
      <c r="J23" s="16">
        <v>5448</v>
      </c>
      <c r="K23" s="16">
        <v>1165193</v>
      </c>
      <c r="L23" s="965" t="s">
        <v>316</v>
      </c>
      <c r="M23" s="966"/>
    </row>
    <row r="24" spans="1:13">
      <c r="A24" s="114">
        <v>1061</v>
      </c>
      <c r="B24" s="115" t="s">
        <v>317</v>
      </c>
      <c r="C24" s="48">
        <f t="shared" si="0"/>
        <v>315777</v>
      </c>
      <c r="D24" s="14">
        <v>23891</v>
      </c>
      <c r="E24" s="48">
        <f t="shared" si="1"/>
        <v>339668</v>
      </c>
      <c r="F24" s="48">
        <f t="shared" si="2"/>
        <v>395843</v>
      </c>
      <c r="G24" s="14">
        <v>63124</v>
      </c>
      <c r="H24" s="14">
        <v>332719</v>
      </c>
      <c r="I24" s="48">
        <f t="shared" si="3"/>
        <v>735511</v>
      </c>
      <c r="J24" s="14">
        <v>80785</v>
      </c>
      <c r="K24" s="14">
        <v>654726</v>
      </c>
      <c r="L24" s="884" t="s">
        <v>318</v>
      </c>
      <c r="M24" s="885"/>
    </row>
    <row r="25" spans="1:13" s="30" customFormat="1">
      <c r="A25" s="110">
        <v>1071</v>
      </c>
      <c r="B25" s="111" t="s">
        <v>319</v>
      </c>
      <c r="C25" s="16">
        <f t="shared" si="0"/>
        <v>217394</v>
      </c>
      <c r="D25" s="16">
        <v>26395</v>
      </c>
      <c r="E25" s="16">
        <f t="shared" si="1"/>
        <v>243789</v>
      </c>
      <c r="F25" s="16">
        <f t="shared" si="2"/>
        <v>352488</v>
      </c>
      <c r="G25" s="16">
        <v>99515</v>
      </c>
      <c r="H25" s="16">
        <v>252973</v>
      </c>
      <c r="I25" s="16">
        <f t="shared" si="3"/>
        <v>596277</v>
      </c>
      <c r="J25" s="16">
        <v>0</v>
      </c>
      <c r="K25" s="16">
        <v>596277</v>
      </c>
      <c r="L25" s="965" t="s">
        <v>320</v>
      </c>
      <c r="M25" s="966"/>
    </row>
    <row r="26" spans="1:13">
      <c r="A26" s="114">
        <v>1073</v>
      </c>
      <c r="B26" s="115" t="s">
        <v>321</v>
      </c>
      <c r="C26" s="48">
        <f t="shared" si="0"/>
        <v>57399</v>
      </c>
      <c r="D26" s="14">
        <v>1970</v>
      </c>
      <c r="E26" s="48">
        <f t="shared" si="1"/>
        <v>59369</v>
      </c>
      <c r="F26" s="48">
        <f t="shared" si="2"/>
        <v>72047</v>
      </c>
      <c r="G26" s="14">
        <v>13957</v>
      </c>
      <c r="H26" s="14">
        <v>58090</v>
      </c>
      <c r="I26" s="48">
        <f t="shared" si="3"/>
        <v>131416</v>
      </c>
      <c r="J26" s="14">
        <v>0</v>
      </c>
      <c r="K26" s="14">
        <v>131416</v>
      </c>
      <c r="L26" s="884" t="s">
        <v>323</v>
      </c>
      <c r="M26" s="885"/>
    </row>
    <row r="27" spans="1:13" s="30" customFormat="1">
      <c r="A27" s="110">
        <v>1079</v>
      </c>
      <c r="B27" s="111" t="s">
        <v>324</v>
      </c>
      <c r="C27" s="16">
        <f t="shared" si="0"/>
        <v>17573</v>
      </c>
      <c r="D27" s="16">
        <v>3110</v>
      </c>
      <c r="E27" s="16">
        <f t="shared" si="1"/>
        <v>20683</v>
      </c>
      <c r="F27" s="16">
        <f t="shared" si="2"/>
        <v>15228</v>
      </c>
      <c r="G27" s="16">
        <v>7669</v>
      </c>
      <c r="H27" s="16">
        <v>7559</v>
      </c>
      <c r="I27" s="16">
        <f t="shared" si="3"/>
        <v>35911</v>
      </c>
      <c r="J27" s="16">
        <v>0</v>
      </c>
      <c r="K27" s="16">
        <v>35911</v>
      </c>
      <c r="L27" s="965" t="s">
        <v>326</v>
      </c>
      <c r="M27" s="966"/>
    </row>
    <row r="28" spans="1:13">
      <c r="A28" s="114">
        <v>1080</v>
      </c>
      <c r="B28" s="115" t="s">
        <v>327</v>
      </c>
      <c r="C28" s="48">
        <f t="shared" si="0"/>
        <v>8749</v>
      </c>
      <c r="D28" s="14">
        <v>1090</v>
      </c>
      <c r="E28" s="48">
        <f t="shared" si="1"/>
        <v>9839</v>
      </c>
      <c r="F28" s="48">
        <f t="shared" si="2"/>
        <v>10821</v>
      </c>
      <c r="G28" s="14">
        <v>3212</v>
      </c>
      <c r="H28" s="14">
        <v>7609</v>
      </c>
      <c r="I28" s="48">
        <f t="shared" si="3"/>
        <v>20660</v>
      </c>
      <c r="J28" s="14">
        <v>0</v>
      </c>
      <c r="K28" s="14">
        <v>20660</v>
      </c>
      <c r="L28" s="884" t="s">
        <v>328</v>
      </c>
      <c r="M28" s="885"/>
    </row>
    <row r="29" spans="1:13" s="30" customFormat="1">
      <c r="A29" s="108">
        <v>11</v>
      </c>
      <c r="B29" s="109" t="s">
        <v>329</v>
      </c>
      <c r="C29" s="49">
        <f t="shared" si="0"/>
        <v>342473</v>
      </c>
      <c r="D29" s="16">
        <v>71556</v>
      </c>
      <c r="E29" s="49">
        <f t="shared" si="1"/>
        <v>414029</v>
      </c>
      <c r="F29" s="49">
        <f t="shared" si="2"/>
        <v>467531</v>
      </c>
      <c r="G29" s="16">
        <v>96535</v>
      </c>
      <c r="H29" s="16">
        <v>370996</v>
      </c>
      <c r="I29" s="49">
        <f t="shared" si="3"/>
        <v>881560</v>
      </c>
      <c r="J29" s="16">
        <v>11483</v>
      </c>
      <c r="K29" s="16">
        <v>870077</v>
      </c>
      <c r="L29" s="888" t="s">
        <v>330</v>
      </c>
      <c r="M29" s="889"/>
    </row>
    <row r="30" spans="1:13" ht="22.5">
      <c r="A30" s="114">
        <v>1105</v>
      </c>
      <c r="B30" s="115" t="s">
        <v>331</v>
      </c>
      <c r="C30" s="48">
        <f t="shared" si="0"/>
        <v>167851</v>
      </c>
      <c r="D30" s="14">
        <v>18615</v>
      </c>
      <c r="E30" s="48">
        <f t="shared" si="1"/>
        <v>186466</v>
      </c>
      <c r="F30" s="48">
        <f t="shared" si="2"/>
        <v>253874</v>
      </c>
      <c r="G30" s="14">
        <v>54164</v>
      </c>
      <c r="H30" s="14">
        <v>199710</v>
      </c>
      <c r="I30" s="48">
        <f t="shared" si="3"/>
        <v>440340</v>
      </c>
      <c r="J30" s="14">
        <v>9987</v>
      </c>
      <c r="K30" s="14">
        <v>430353</v>
      </c>
      <c r="L30" s="884" t="s">
        <v>332</v>
      </c>
      <c r="M30" s="885"/>
    </row>
    <row r="31" spans="1:13" s="30" customFormat="1">
      <c r="A31" s="110">
        <v>1106</v>
      </c>
      <c r="B31" s="111" t="s">
        <v>333</v>
      </c>
      <c r="C31" s="16">
        <f t="shared" si="0"/>
        <v>174622</v>
      </c>
      <c r="D31" s="16">
        <v>52941</v>
      </c>
      <c r="E31" s="16">
        <f t="shared" si="1"/>
        <v>227563</v>
      </c>
      <c r="F31" s="16">
        <f t="shared" si="2"/>
        <v>213657</v>
      </c>
      <c r="G31" s="16">
        <v>42371</v>
      </c>
      <c r="H31" s="16">
        <v>171286</v>
      </c>
      <c r="I31" s="16">
        <f t="shared" si="3"/>
        <v>441220</v>
      </c>
      <c r="J31" s="16">
        <v>1496</v>
      </c>
      <c r="K31" s="16">
        <v>439724</v>
      </c>
      <c r="L31" s="965" t="s">
        <v>334</v>
      </c>
      <c r="M31" s="966"/>
    </row>
    <row r="32" spans="1:13">
      <c r="A32" s="343">
        <v>13</v>
      </c>
      <c r="B32" s="344" t="s">
        <v>335</v>
      </c>
      <c r="C32" s="48">
        <f t="shared" si="0"/>
        <v>33883</v>
      </c>
      <c r="D32" s="14">
        <v>2539</v>
      </c>
      <c r="E32" s="48">
        <f t="shared" si="1"/>
        <v>36422</v>
      </c>
      <c r="F32" s="48">
        <f t="shared" si="2"/>
        <v>39110</v>
      </c>
      <c r="G32" s="14">
        <v>11942</v>
      </c>
      <c r="H32" s="14">
        <v>27168</v>
      </c>
      <c r="I32" s="48">
        <f t="shared" si="3"/>
        <v>75532</v>
      </c>
      <c r="J32" s="14">
        <v>10140</v>
      </c>
      <c r="K32" s="14">
        <v>65392</v>
      </c>
      <c r="L32" s="896" t="s">
        <v>336</v>
      </c>
      <c r="M32" s="897"/>
    </row>
    <row r="33" spans="1:13" s="30" customFormat="1">
      <c r="A33" s="110">
        <v>1392</v>
      </c>
      <c r="B33" s="111" t="s">
        <v>337</v>
      </c>
      <c r="C33" s="16">
        <f t="shared" si="0"/>
        <v>32112</v>
      </c>
      <c r="D33" s="16">
        <v>2308</v>
      </c>
      <c r="E33" s="16">
        <f t="shared" si="1"/>
        <v>34420</v>
      </c>
      <c r="F33" s="16">
        <f t="shared" si="2"/>
        <v>36471</v>
      </c>
      <c r="G33" s="16">
        <v>11586</v>
      </c>
      <c r="H33" s="16">
        <v>24885</v>
      </c>
      <c r="I33" s="16">
        <f t="shared" si="3"/>
        <v>70891</v>
      </c>
      <c r="J33" s="16">
        <v>10140</v>
      </c>
      <c r="K33" s="16">
        <v>60751</v>
      </c>
      <c r="L33" s="965" t="s">
        <v>338</v>
      </c>
      <c r="M33" s="966"/>
    </row>
    <row r="34" spans="1:13">
      <c r="A34" s="114">
        <v>1393</v>
      </c>
      <c r="B34" s="115" t="s">
        <v>339</v>
      </c>
      <c r="C34" s="48">
        <f t="shared" si="0"/>
        <v>1771</v>
      </c>
      <c r="D34" s="14">
        <v>231</v>
      </c>
      <c r="E34" s="48">
        <f t="shared" si="1"/>
        <v>2002</v>
      </c>
      <c r="F34" s="48">
        <f t="shared" si="2"/>
        <v>2639</v>
      </c>
      <c r="G34" s="14">
        <v>356</v>
      </c>
      <c r="H34" s="14">
        <v>2283</v>
      </c>
      <c r="I34" s="48">
        <f t="shared" si="3"/>
        <v>4641</v>
      </c>
      <c r="J34" s="14">
        <v>0</v>
      </c>
      <c r="K34" s="14">
        <v>4641</v>
      </c>
      <c r="L34" s="884" t="s">
        <v>341</v>
      </c>
      <c r="M34" s="885"/>
    </row>
    <row r="35" spans="1:13" s="30" customFormat="1">
      <c r="A35" s="108">
        <v>14</v>
      </c>
      <c r="B35" s="109" t="s">
        <v>342</v>
      </c>
      <c r="C35" s="49">
        <f t="shared" si="0"/>
        <v>449537</v>
      </c>
      <c r="D35" s="16">
        <v>21636</v>
      </c>
      <c r="E35" s="49">
        <f t="shared" si="1"/>
        <v>471173</v>
      </c>
      <c r="F35" s="49">
        <f t="shared" si="2"/>
        <v>337275</v>
      </c>
      <c r="G35" s="16">
        <v>166842</v>
      </c>
      <c r="H35" s="16">
        <v>170433</v>
      </c>
      <c r="I35" s="49">
        <f t="shared" si="3"/>
        <v>808448</v>
      </c>
      <c r="J35" s="16">
        <v>16685</v>
      </c>
      <c r="K35" s="16">
        <v>791763</v>
      </c>
      <c r="L35" s="888" t="s">
        <v>343</v>
      </c>
      <c r="M35" s="889"/>
    </row>
    <row r="36" spans="1:13">
      <c r="A36" s="114">
        <v>1411</v>
      </c>
      <c r="B36" s="115" t="s">
        <v>344</v>
      </c>
      <c r="C36" s="48">
        <f t="shared" si="0"/>
        <v>9468</v>
      </c>
      <c r="D36" s="14">
        <v>3772</v>
      </c>
      <c r="E36" s="48">
        <f t="shared" si="1"/>
        <v>13240</v>
      </c>
      <c r="F36" s="48">
        <f t="shared" si="2"/>
        <v>20618</v>
      </c>
      <c r="G36" s="14">
        <v>3450</v>
      </c>
      <c r="H36" s="14">
        <v>17168</v>
      </c>
      <c r="I36" s="48">
        <f t="shared" si="3"/>
        <v>33858</v>
      </c>
      <c r="J36" s="14">
        <v>180</v>
      </c>
      <c r="K36" s="14">
        <v>33678</v>
      </c>
      <c r="L36" s="884" t="s">
        <v>345</v>
      </c>
      <c r="M36" s="885"/>
    </row>
    <row r="37" spans="1:13" s="30" customFormat="1" ht="22.5">
      <c r="A37" s="110">
        <v>1412</v>
      </c>
      <c r="B37" s="111" t="s">
        <v>346</v>
      </c>
      <c r="C37" s="16">
        <f t="shared" si="0"/>
        <v>440076</v>
      </c>
      <c r="D37" s="16">
        <v>17369</v>
      </c>
      <c r="E37" s="16">
        <f t="shared" si="1"/>
        <v>457445</v>
      </c>
      <c r="F37" s="16">
        <f t="shared" si="2"/>
        <v>316060</v>
      </c>
      <c r="G37" s="16">
        <v>163088</v>
      </c>
      <c r="H37" s="16">
        <v>152972</v>
      </c>
      <c r="I37" s="16">
        <f t="shared" si="3"/>
        <v>773505</v>
      </c>
      <c r="J37" s="16">
        <v>16505</v>
      </c>
      <c r="K37" s="16">
        <v>757000</v>
      </c>
      <c r="L37" s="965" t="s">
        <v>576</v>
      </c>
      <c r="M37" s="966"/>
    </row>
    <row r="38" spans="1:13">
      <c r="A38" s="114">
        <v>1430</v>
      </c>
      <c r="B38" s="115" t="s">
        <v>716</v>
      </c>
      <c r="C38" s="48">
        <f t="shared" si="0"/>
        <v>-7</v>
      </c>
      <c r="D38" s="14">
        <v>495</v>
      </c>
      <c r="E38" s="48">
        <f t="shared" si="1"/>
        <v>488</v>
      </c>
      <c r="F38" s="48">
        <f t="shared" si="2"/>
        <v>597</v>
      </c>
      <c r="G38" s="14">
        <v>304</v>
      </c>
      <c r="H38" s="14">
        <v>293</v>
      </c>
      <c r="I38" s="48">
        <f t="shared" si="3"/>
        <v>1085</v>
      </c>
      <c r="J38" s="14">
        <v>0</v>
      </c>
      <c r="K38" s="14">
        <v>1085</v>
      </c>
      <c r="L38" s="884" t="s">
        <v>730</v>
      </c>
      <c r="M38" s="885"/>
    </row>
    <row r="39" spans="1:13" s="30" customFormat="1">
      <c r="A39" s="108">
        <v>15</v>
      </c>
      <c r="B39" s="109" t="s">
        <v>348</v>
      </c>
      <c r="C39" s="49">
        <f t="shared" si="0"/>
        <v>7067</v>
      </c>
      <c r="D39" s="16">
        <v>214</v>
      </c>
      <c r="E39" s="49">
        <f t="shared" si="1"/>
        <v>7281</v>
      </c>
      <c r="F39" s="49">
        <f t="shared" si="2"/>
        <v>3328</v>
      </c>
      <c r="G39" s="16">
        <v>1043</v>
      </c>
      <c r="H39" s="16">
        <v>2285</v>
      </c>
      <c r="I39" s="49">
        <f t="shared" si="3"/>
        <v>10609</v>
      </c>
      <c r="J39" s="16">
        <v>0</v>
      </c>
      <c r="K39" s="16">
        <v>10609</v>
      </c>
      <c r="L39" s="888" t="s">
        <v>349</v>
      </c>
      <c r="M39" s="889"/>
    </row>
    <row r="40" spans="1:13">
      <c r="A40" s="114">
        <v>1520</v>
      </c>
      <c r="B40" s="115" t="s">
        <v>350</v>
      </c>
      <c r="C40" s="48">
        <f t="shared" si="0"/>
        <v>7067</v>
      </c>
      <c r="D40" s="14">
        <v>214</v>
      </c>
      <c r="E40" s="48">
        <f t="shared" si="1"/>
        <v>7281</v>
      </c>
      <c r="F40" s="48">
        <f t="shared" si="2"/>
        <v>3328</v>
      </c>
      <c r="G40" s="14">
        <v>1043</v>
      </c>
      <c r="H40" s="14">
        <v>2285</v>
      </c>
      <c r="I40" s="48">
        <f t="shared" si="3"/>
        <v>10609</v>
      </c>
      <c r="J40" s="14">
        <v>0</v>
      </c>
      <c r="K40" s="14">
        <v>10609</v>
      </c>
      <c r="L40" s="884" t="s">
        <v>351</v>
      </c>
      <c r="M40" s="885"/>
    </row>
    <row r="41" spans="1:13" s="30" customFormat="1" ht="38.25" customHeight="1" thickBot="1">
      <c r="A41" s="108">
        <v>16</v>
      </c>
      <c r="B41" s="109" t="s">
        <v>352</v>
      </c>
      <c r="C41" s="49">
        <f t="shared" si="0"/>
        <v>280788</v>
      </c>
      <c r="D41" s="16">
        <v>23556</v>
      </c>
      <c r="E41" s="49">
        <f t="shared" si="1"/>
        <v>304344</v>
      </c>
      <c r="F41" s="49">
        <f t="shared" si="2"/>
        <v>253405</v>
      </c>
      <c r="G41" s="16">
        <v>41805</v>
      </c>
      <c r="H41" s="16">
        <v>211600</v>
      </c>
      <c r="I41" s="49">
        <f t="shared" si="3"/>
        <v>557749</v>
      </c>
      <c r="J41" s="16">
        <v>529</v>
      </c>
      <c r="K41" s="16">
        <v>557220</v>
      </c>
      <c r="L41" s="888" t="s">
        <v>353</v>
      </c>
      <c r="M41" s="889"/>
    </row>
    <row r="42" spans="1:13" ht="16.5" thickTop="1" thickBot="1">
      <c r="A42" s="85">
        <v>1622</v>
      </c>
      <c r="B42" s="86" t="s">
        <v>354</v>
      </c>
      <c r="C42" s="48">
        <f t="shared" si="0"/>
        <v>280788</v>
      </c>
      <c r="D42" s="92">
        <v>23556</v>
      </c>
      <c r="E42" s="48">
        <f t="shared" si="1"/>
        <v>304344</v>
      </c>
      <c r="F42" s="48">
        <f t="shared" si="2"/>
        <v>253405</v>
      </c>
      <c r="G42" s="92">
        <v>41805</v>
      </c>
      <c r="H42" s="92">
        <v>211600</v>
      </c>
      <c r="I42" s="48">
        <f t="shared" si="3"/>
        <v>557749</v>
      </c>
      <c r="J42" s="92">
        <v>529</v>
      </c>
      <c r="K42" s="92">
        <v>557220</v>
      </c>
      <c r="L42" s="971" t="s">
        <v>355</v>
      </c>
      <c r="M42" s="972"/>
    </row>
    <row r="43" spans="1:13" s="30" customFormat="1" ht="16.5" thickTop="1" thickBot="1">
      <c r="A43" s="108" t="s">
        <v>41</v>
      </c>
      <c r="B43" s="109" t="s">
        <v>356</v>
      </c>
      <c r="C43" s="49">
        <f t="shared" si="0"/>
        <v>83815</v>
      </c>
      <c r="D43" s="16">
        <v>19244</v>
      </c>
      <c r="E43" s="49">
        <f t="shared" si="1"/>
        <v>103059</v>
      </c>
      <c r="F43" s="49">
        <f t="shared" si="2"/>
        <v>168909</v>
      </c>
      <c r="G43" s="16">
        <v>6533</v>
      </c>
      <c r="H43" s="16">
        <v>162376</v>
      </c>
      <c r="I43" s="49">
        <f t="shared" si="3"/>
        <v>271968</v>
      </c>
      <c r="J43" s="16">
        <v>2031</v>
      </c>
      <c r="K43" s="16">
        <v>269937</v>
      </c>
      <c r="L43" s="888" t="s">
        <v>357</v>
      </c>
      <c r="M43" s="889"/>
    </row>
    <row r="44" spans="1:13" ht="24" thickTop="1" thickBot="1">
      <c r="A44" s="85">
        <v>1702</v>
      </c>
      <c r="B44" s="86" t="s">
        <v>358</v>
      </c>
      <c r="C44" s="48">
        <f t="shared" si="0"/>
        <v>33503</v>
      </c>
      <c r="D44" s="92">
        <v>10409</v>
      </c>
      <c r="E44" s="48">
        <f t="shared" si="1"/>
        <v>43912</v>
      </c>
      <c r="F44" s="48">
        <f t="shared" si="2"/>
        <v>83679</v>
      </c>
      <c r="G44" s="92">
        <v>3831</v>
      </c>
      <c r="H44" s="92">
        <v>79848</v>
      </c>
      <c r="I44" s="48">
        <f t="shared" si="3"/>
        <v>127591</v>
      </c>
      <c r="J44" s="92">
        <v>1903</v>
      </c>
      <c r="K44" s="92">
        <v>125688</v>
      </c>
      <c r="L44" s="971" t="s">
        <v>359</v>
      </c>
      <c r="M44" s="972"/>
    </row>
    <row r="45" spans="1:13" s="30" customFormat="1" ht="16.5" thickTop="1" thickBot="1">
      <c r="A45" s="110">
        <v>1709</v>
      </c>
      <c r="B45" s="111" t="s">
        <v>360</v>
      </c>
      <c r="C45" s="16">
        <f t="shared" si="0"/>
        <v>50312</v>
      </c>
      <c r="D45" s="16">
        <v>8835</v>
      </c>
      <c r="E45" s="16">
        <f t="shared" si="1"/>
        <v>59147</v>
      </c>
      <c r="F45" s="16">
        <f t="shared" si="2"/>
        <v>85230</v>
      </c>
      <c r="G45" s="16">
        <v>2702</v>
      </c>
      <c r="H45" s="16">
        <v>82528</v>
      </c>
      <c r="I45" s="16">
        <f t="shared" si="3"/>
        <v>144377</v>
      </c>
      <c r="J45" s="16">
        <v>128</v>
      </c>
      <c r="K45" s="16">
        <v>144249</v>
      </c>
      <c r="L45" s="965" t="s">
        <v>361</v>
      </c>
      <c r="M45" s="966"/>
    </row>
    <row r="46" spans="1:13" ht="16.5" thickTop="1" thickBot="1">
      <c r="A46" s="104">
        <v>18</v>
      </c>
      <c r="B46" s="105" t="s">
        <v>362</v>
      </c>
      <c r="C46" s="48">
        <f t="shared" si="0"/>
        <v>367492</v>
      </c>
      <c r="D46" s="92">
        <v>66602</v>
      </c>
      <c r="E46" s="48">
        <f t="shared" si="1"/>
        <v>434094</v>
      </c>
      <c r="F46" s="48">
        <f t="shared" si="2"/>
        <v>260021</v>
      </c>
      <c r="G46" s="92">
        <v>59286</v>
      </c>
      <c r="H46" s="92">
        <v>200735</v>
      </c>
      <c r="I46" s="48">
        <f t="shared" si="3"/>
        <v>694115</v>
      </c>
      <c r="J46" s="92">
        <v>190299</v>
      </c>
      <c r="K46" s="92">
        <v>503816</v>
      </c>
      <c r="L46" s="928" t="s">
        <v>365</v>
      </c>
      <c r="M46" s="929"/>
    </row>
    <row r="47" spans="1:13" s="30" customFormat="1" ht="15.75" thickTop="1">
      <c r="A47" s="597">
        <v>1811</v>
      </c>
      <c r="B47" s="598" t="s">
        <v>366</v>
      </c>
      <c r="C47" s="87">
        <f t="shared" si="0"/>
        <v>357998</v>
      </c>
      <c r="D47" s="87">
        <v>65651</v>
      </c>
      <c r="E47" s="87">
        <f t="shared" si="1"/>
        <v>423649</v>
      </c>
      <c r="F47" s="87">
        <f t="shared" si="2"/>
        <v>252966</v>
      </c>
      <c r="G47" s="87">
        <v>58464</v>
      </c>
      <c r="H47" s="87">
        <v>194502</v>
      </c>
      <c r="I47" s="87">
        <f t="shared" si="3"/>
        <v>676615</v>
      </c>
      <c r="J47" s="87">
        <v>189756</v>
      </c>
      <c r="K47" s="87">
        <v>486859</v>
      </c>
      <c r="L47" s="973" t="s">
        <v>368</v>
      </c>
      <c r="M47" s="974"/>
    </row>
    <row r="48" spans="1:13">
      <c r="A48" s="114">
        <v>1820</v>
      </c>
      <c r="B48" s="115" t="s">
        <v>369</v>
      </c>
      <c r="C48" s="48">
        <f t="shared" si="0"/>
        <v>9494</v>
      </c>
      <c r="D48" s="14">
        <v>951</v>
      </c>
      <c r="E48" s="48">
        <f t="shared" si="1"/>
        <v>10445</v>
      </c>
      <c r="F48" s="48">
        <f t="shared" si="2"/>
        <v>7055</v>
      </c>
      <c r="G48" s="14">
        <v>822</v>
      </c>
      <c r="H48" s="14">
        <v>6233</v>
      </c>
      <c r="I48" s="48">
        <f t="shared" si="3"/>
        <v>17500</v>
      </c>
      <c r="J48" s="14">
        <v>543</v>
      </c>
      <c r="K48" s="14">
        <v>16957</v>
      </c>
      <c r="L48" s="884" t="s">
        <v>370</v>
      </c>
      <c r="M48" s="885"/>
    </row>
    <row r="49" spans="1:13" s="30" customFormat="1">
      <c r="A49" s="512">
        <v>19</v>
      </c>
      <c r="B49" s="435" t="s">
        <v>371</v>
      </c>
      <c r="C49" s="436">
        <f t="shared" si="0"/>
        <v>4089907</v>
      </c>
      <c r="D49" s="437">
        <v>253138</v>
      </c>
      <c r="E49" s="436">
        <f t="shared" si="1"/>
        <v>4343045</v>
      </c>
      <c r="F49" s="436">
        <f t="shared" si="2"/>
        <v>34396905</v>
      </c>
      <c r="G49" s="437">
        <v>356176</v>
      </c>
      <c r="H49" s="437">
        <v>34040729</v>
      </c>
      <c r="I49" s="436">
        <f t="shared" si="3"/>
        <v>38739950</v>
      </c>
      <c r="J49" s="437">
        <v>877319</v>
      </c>
      <c r="K49" s="437">
        <v>37862631</v>
      </c>
      <c r="L49" s="916" t="s">
        <v>372</v>
      </c>
      <c r="M49" s="916"/>
    </row>
    <row r="50" spans="1:13">
      <c r="A50" s="343">
        <v>20</v>
      </c>
      <c r="B50" s="344" t="s">
        <v>373</v>
      </c>
      <c r="C50" s="511">
        <f t="shared" si="0"/>
        <v>31688242</v>
      </c>
      <c r="D50" s="14">
        <v>2866303</v>
      </c>
      <c r="E50" s="48">
        <f t="shared" si="1"/>
        <v>34554545</v>
      </c>
      <c r="F50" s="48">
        <f t="shared" si="2"/>
        <v>18601936</v>
      </c>
      <c r="G50" s="14">
        <v>1008574</v>
      </c>
      <c r="H50" s="14">
        <v>17593362</v>
      </c>
      <c r="I50" s="48">
        <f t="shared" si="3"/>
        <v>53156481</v>
      </c>
      <c r="J50" s="14">
        <v>247037</v>
      </c>
      <c r="K50" s="14">
        <v>52909444</v>
      </c>
      <c r="L50" s="896" t="s">
        <v>375</v>
      </c>
      <c r="M50" s="897"/>
    </row>
    <row r="51" spans="1:13" s="30" customFormat="1" ht="27" customHeight="1">
      <c r="A51" s="108">
        <v>21</v>
      </c>
      <c r="B51" s="109" t="s">
        <v>376</v>
      </c>
      <c r="C51" s="49">
        <f t="shared" si="0"/>
        <v>26559</v>
      </c>
      <c r="D51" s="16">
        <v>10513</v>
      </c>
      <c r="E51" s="49">
        <f t="shared" si="1"/>
        <v>37072</v>
      </c>
      <c r="F51" s="49">
        <f t="shared" si="2"/>
        <v>40132</v>
      </c>
      <c r="G51" s="16">
        <v>1813</v>
      </c>
      <c r="H51" s="16">
        <v>38319</v>
      </c>
      <c r="I51" s="49">
        <f t="shared" si="3"/>
        <v>77204</v>
      </c>
      <c r="J51" s="16">
        <v>4422</v>
      </c>
      <c r="K51" s="16">
        <v>72782</v>
      </c>
      <c r="L51" s="888" t="s">
        <v>377</v>
      </c>
      <c r="M51" s="889"/>
    </row>
    <row r="52" spans="1:13" ht="24.75" customHeight="1">
      <c r="A52" s="114">
        <v>2100</v>
      </c>
      <c r="B52" s="115" t="s">
        <v>378</v>
      </c>
      <c r="C52" s="48">
        <f t="shared" si="0"/>
        <v>26559</v>
      </c>
      <c r="D52" s="14">
        <v>10513</v>
      </c>
      <c r="E52" s="48">
        <f t="shared" si="1"/>
        <v>37072</v>
      </c>
      <c r="F52" s="48">
        <f t="shared" si="2"/>
        <v>40132</v>
      </c>
      <c r="G52" s="14">
        <v>1813</v>
      </c>
      <c r="H52" s="14">
        <v>38319</v>
      </c>
      <c r="I52" s="48">
        <f t="shared" si="3"/>
        <v>77204</v>
      </c>
      <c r="J52" s="14">
        <v>4422</v>
      </c>
      <c r="K52" s="14">
        <v>72782</v>
      </c>
      <c r="L52" s="884" t="s">
        <v>379</v>
      </c>
      <c r="M52" s="885"/>
    </row>
    <row r="53" spans="1:13" s="30" customFormat="1">
      <c r="A53" s="108">
        <v>22</v>
      </c>
      <c r="B53" s="109" t="s">
        <v>380</v>
      </c>
      <c r="C53" s="49">
        <f t="shared" si="0"/>
        <v>817905</v>
      </c>
      <c r="D53" s="16">
        <v>113304</v>
      </c>
      <c r="E53" s="49">
        <f t="shared" si="1"/>
        <v>931209</v>
      </c>
      <c r="F53" s="49">
        <f t="shared" si="2"/>
        <v>1581922</v>
      </c>
      <c r="G53" s="16">
        <v>88021</v>
      </c>
      <c r="H53" s="16">
        <v>1493901</v>
      </c>
      <c r="I53" s="49">
        <f t="shared" si="3"/>
        <v>2513131</v>
      </c>
      <c r="J53" s="16">
        <v>151723</v>
      </c>
      <c r="K53" s="16">
        <v>2361408</v>
      </c>
      <c r="L53" s="888" t="s">
        <v>381</v>
      </c>
      <c r="M53" s="889"/>
    </row>
    <row r="54" spans="1:13" ht="22.5">
      <c r="A54" s="114">
        <v>2211</v>
      </c>
      <c r="B54" s="115" t="s">
        <v>382</v>
      </c>
      <c r="C54" s="48">
        <f t="shared" si="0"/>
        <v>6292</v>
      </c>
      <c r="D54" s="14">
        <v>250</v>
      </c>
      <c r="E54" s="48">
        <f t="shared" si="1"/>
        <v>6542</v>
      </c>
      <c r="F54" s="48">
        <f t="shared" si="2"/>
        <v>3431</v>
      </c>
      <c r="G54" s="14">
        <v>1487</v>
      </c>
      <c r="H54" s="14">
        <v>1944</v>
      </c>
      <c r="I54" s="48">
        <f t="shared" si="3"/>
        <v>9973</v>
      </c>
      <c r="J54" s="14">
        <v>160</v>
      </c>
      <c r="K54" s="14">
        <v>9813</v>
      </c>
      <c r="L54" s="884" t="s">
        <v>383</v>
      </c>
      <c r="M54" s="885"/>
    </row>
    <row r="55" spans="1:13" s="30" customFormat="1">
      <c r="A55" s="110">
        <v>2220</v>
      </c>
      <c r="B55" s="111" t="s">
        <v>384</v>
      </c>
      <c r="C55" s="16">
        <f t="shared" si="0"/>
        <v>811613</v>
      </c>
      <c r="D55" s="16">
        <v>113054</v>
      </c>
      <c r="E55" s="16">
        <f t="shared" si="1"/>
        <v>924667</v>
      </c>
      <c r="F55" s="16">
        <f t="shared" si="2"/>
        <v>1578491</v>
      </c>
      <c r="G55" s="16">
        <v>86534</v>
      </c>
      <c r="H55" s="16">
        <v>1491957</v>
      </c>
      <c r="I55" s="16">
        <f t="shared" si="3"/>
        <v>2503158</v>
      </c>
      <c r="J55" s="16">
        <v>151563</v>
      </c>
      <c r="K55" s="16">
        <v>2351595</v>
      </c>
      <c r="L55" s="965" t="s">
        <v>385</v>
      </c>
      <c r="M55" s="966"/>
    </row>
    <row r="56" spans="1:13">
      <c r="A56" s="343">
        <v>23</v>
      </c>
      <c r="B56" s="344" t="s">
        <v>386</v>
      </c>
      <c r="C56" s="48">
        <f t="shared" si="0"/>
        <v>3813785</v>
      </c>
      <c r="D56" s="14">
        <v>583782</v>
      </c>
      <c r="E56" s="48">
        <f t="shared" si="1"/>
        <v>4397567</v>
      </c>
      <c r="F56" s="48">
        <f t="shared" si="2"/>
        <v>4862589</v>
      </c>
      <c r="G56" s="14">
        <v>500024</v>
      </c>
      <c r="H56" s="14">
        <v>4362565</v>
      </c>
      <c r="I56" s="48">
        <f t="shared" si="3"/>
        <v>9260156</v>
      </c>
      <c r="J56" s="14">
        <v>316009</v>
      </c>
      <c r="K56" s="14">
        <v>8944147</v>
      </c>
      <c r="L56" s="896" t="s">
        <v>387</v>
      </c>
      <c r="M56" s="897"/>
    </row>
    <row r="57" spans="1:13" s="30" customFormat="1">
      <c r="A57" s="110">
        <v>2310</v>
      </c>
      <c r="B57" s="111" t="s">
        <v>388</v>
      </c>
      <c r="C57" s="16">
        <f t="shared" si="0"/>
        <v>140141</v>
      </c>
      <c r="D57" s="16">
        <v>17066</v>
      </c>
      <c r="E57" s="16">
        <f t="shared" si="1"/>
        <v>157207</v>
      </c>
      <c r="F57" s="16">
        <f t="shared" si="2"/>
        <v>220395</v>
      </c>
      <c r="G57" s="16">
        <v>27008</v>
      </c>
      <c r="H57" s="16">
        <v>193387</v>
      </c>
      <c r="I57" s="16">
        <f t="shared" si="3"/>
        <v>377602</v>
      </c>
      <c r="J57" s="16">
        <v>3678</v>
      </c>
      <c r="K57" s="16">
        <v>373924</v>
      </c>
      <c r="L57" s="965" t="s">
        <v>390</v>
      </c>
      <c r="M57" s="966"/>
    </row>
    <row r="58" spans="1:13">
      <c r="A58" s="114">
        <v>2394</v>
      </c>
      <c r="B58" s="115" t="s">
        <v>391</v>
      </c>
      <c r="C58" s="48">
        <f t="shared" si="0"/>
        <v>1224147</v>
      </c>
      <c r="D58" s="14">
        <v>176707</v>
      </c>
      <c r="E58" s="48">
        <f t="shared" si="1"/>
        <v>1400854</v>
      </c>
      <c r="F58" s="48">
        <f t="shared" si="2"/>
        <v>575400</v>
      </c>
      <c r="G58" s="14">
        <v>117717</v>
      </c>
      <c r="H58" s="14">
        <v>457683</v>
      </c>
      <c r="I58" s="48">
        <f t="shared" si="3"/>
        <v>1976254</v>
      </c>
      <c r="J58" s="14">
        <v>38358</v>
      </c>
      <c r="K58" s="14">
        <v>1937896</v>
      </c>
      <c r="L58" s="884" t="s">
        <v>392</v>
      </c>
      <c r="M58" s="885"/>
    </row>
    <row r="59" spans="1:13" s="30" customFormat="1">
      <c r="A59" s="110">
        <v>2395</v>
      </c>
      <c r="B59" s="111" t="s">
        <v>393</v>
      </c>
      <c r="C59" s="16">
        <f t="shared" si="0"/>
        <v>2293826</v>
      </c>
      <c r="D59" s="16">
        <v>376419</v>
      </c>
      <c r="E59" s="16">
        <f t="shared" si="1"/>
        <v>2670245</v>
      </c>
      <c r="F59" s="16">
        <f t="shared" si="2"/>
        <v>3919408</v>
      </c>
      <c r="G59" s="16">
        <v>326028</v>
      </c>
      <c r="H59" s="16">
        <v>3593380</v>
      </c>
      <c r="I59" s="16">
        <f t="shared" si="3"/>
        <v>6589653</v>
      </c>
      <c r="J59" s="16">
        <v>225121</v>
      </c>
      <c r="K59" s="16">
        <v>6364532</v>
      </c>
      <c r="L59" s="965" t="s">
        <v>394</v>
      </c>
      <c r="M59" s="966"/>
    </row>
    <row r="60" spans="1:13">
      <c r="A60" s="114">
        <v>2396</v>
      </c>
      <c r="B60" s="115" t="s">
        <v>395</v>
      </c>
      <c r="C60" s="48">
        <f t="shared" si="0"/>
        <v>107860</v>
      </c>
      <c r="D60" s="14">
        <v>10818</v>
      </c>
      <c r="E60" s="48">
        <f t="shared" si="1"/>
        <v>118678</v>
      </c>
      <c r="F60" s="48">
        <f t="shared" si="2"/>
        <v>69989</v>
      </c>
      <c r="G60" s="14">
        <v>17795</v>
      </c>
      <c r="H60" s="14">
        <v>52194</v>
      </c>
      <c r="I60" s="48">
        <f t="shared" si="3"/>
        <v>188667</v>
      </c>
      <c r="J60" s="14">
        <v>44356</v>
      </c>
      <c r="K60" s="14">
        <v>144311</v>
      </c>
      <c r="L60" s="884" t="s">
        <v>396</v>
      </c>
      <c r="M60" s="885"/>
    </row>
    <row r="61" spans="1:13" s="30" customFormat="1">
      <c r="A61" s="110">
        <v>2399</v>
      </c>
      <c r="B61" s="111" t="s">
        <v>397</v>
      </c>
      <c r="C61" s="16">
        <f t="shared" si="0"/>
        <v>47811</v>
      </c>
      <c r="D61" s="16">
        <v>2772</v>
      </c>
      <c r="E61" s="16">
        <f t="shared" si="1"/>
        <v>50583</v>
      </c>
      <c r="F61" s="16">
        <f t="shared" si="2"/>
        <v>77397</v>
      </c>
      <c r="G61" s="16">
        <v>11476</v>
      </c>
      <c r="H61" s="16">
        <v>65921</v>
      </c>
      <c r="I61" s="16">
        <f t="shared" si="3"/>
        <v>127980</v>
      </c>
      <c r="J61" s="16">
        <v>4496</v>
      </c>
      <c r="K61" s="16">
        <v>123484</v>
      </c>
      <c r="L61" s="965" t="s">
        <v>398</v>
      </c>
      <c r="M61" s="966"/>
    </row>
    <row r="62" spans="1:13" ht="15.75" thickBot="1">
      <c r="A62" s="343">
        <v>24</v>
      </c>
      <c r="B62" s="344" t="s">
        <v>399</v>
      </c>
      <c r="C62" s="48">
        <f t="shared" si="0"/>
        <v>4793181</v>
      </c>
      <c r="D62" s="14">
        <v>951850</v>
      </c>
      <c r="E62" s="48">
        <f t="shared" si="1"/>
        <v>5745031</v>
      </c>
      <c r="F62" s="48">
        <f t="shared" si="2"/>
        <v>8859092</v>
      </c>
      <c r="G62" s="14">
        <v>623169</v>
      </c>
      <c r="H62" s="14">
        <v>8235923</v>
      </c>
      <c r="I62" s="48">
        <f t="shared" si="3"/>
        <v>14604123</v>
      </c>
      <c r="J62" s="14">
        <v>421823</v>
      </c>
      <c r="K62" s="14">
        <v>14182300</v>
      </c>
      <c r="L62" s="896" t="s">
        <v>400</v>
      </c>
      <c r="M62" s="897"/>
    </row>
    <row r="63" spans="1:13" ht="24" thickTop="1" thickBot="1">
      <c r="A63" s="104">
        <v>25</v>
      </c>
      <c r="B63" s="105" t="s">
        <v>401</v>
      </c>
      <c r="C63" s="48">
        <f t="shared" si="0"/>
        <v>2314594</v>
      </c>
      <c r="D63" s="92">
        <v>161123</v>
      </c>
      <c r="E63" s="48">
        <f t="shared" si="1"/>
        <v>2475717</v>
      </c>
      <c r="F63" s="48">
        <f t="shared" si="2"/>
        <v>3617261</v>
      </c>
      <c r="G63" s="92">
        <v>261299</v>
      </c>
      <c r="H63" s="92">
        <v>3355962</v>
      </c>
      <c r="I63" s="48">
        <f t="shared" si="3"/>
        <v>6092978</v>
      </c>
      <c r="J63" s="92">
        <v>51588</v>
      </c>
      <c r="K63" s="92">
        <v>6041390</v>
      </c>
      <c r="L63" s="928" t="s">
        <v>402</v>
      </c>
      <c r="M63" s="929"/>
    </row>
    <row r="64" spans="1:13" s="30" customFormat="1" ht="15.75" thickTop="1">
      <c r="A64" s="110">
        <v>2511</v>
      </c>
      <c r="B64" s="111" t="s">
        <v>403</v>
      </c>
      <c r="C64" s="16">
        <f t="shared" si="0"/>
        <v>2173970</v>
      </c>
      <c r="D64" s="16">
        <v>141851</v>
      </c>
      <c r="E64" s="16">
        <f t="shared" si="1"/>
        <v>2315821</v>
      </c>
      <c r="F64" s="16">
        <f t="shared" si="2"/>
        <v>3422315</v>
      </c>
      <c r="G64" s="16">
        <v>232677</v>
      </c>
      <c r="H64" s="16">
        <v>3189638</v>
      </c>
      <c r="I64" s="16">
        <f t="shared" si="3"/>
        <v>5738136</v>
      </c>
      <c r="J64" s="16">
        <v>28725</v>
      </c>
      <c r="K64" s="16">
        <v>5709411</v>
      </c>
      <c r="L64" s="965" t="s">
        <v>404</v>
      </c>
      <c r="M64" s="966"/>
    </row>
    <row r="65" spans="1:13" ht="22.5" customHeight="1">
      <c r="A65" s="351">
        <v>2591</v>
      </c>
      <c r="B65" s="352" t="s">
        <v>596</v>
      </c>
      <c r="C65" s="48">
        <f t="shared" si="0"/>
        <v>20695</v>
      </c>
      <c r="D65" s="353">
        <v>1734</v>
      </c>
      <c r="E65" s="48">
        <f t="shared" si="1"/>
        <v>22429</v>
      </c>
      <c r="F65" s="48">
        <f t="shared" si="2"/>
        <v>19053</v>
      </c>
      <c r="G65" s="353">
        <v>8484</v>
      </c>
      <c r="H65" s="353">
        <v>10569</v>
      </c>
      <c r="I65" s="48">
        <f t="shared" si="3"/>
        <v>41482</v>
      </c>
      <c r="J65" s="353">
        <v>0</v>
      </c>
      <c r="K65" s="353">
        <v>41482</v>
      </c>
      <c r="L65" s="975" t="s">
        <v>406</v>
      </c>
      <c r="M65" s="976"/>
    </row>
    <row r="66" spans="1:13" s="30" customFormat="1">
      <c r="A66" s="110">
        <v>2592</v>
      </c>
      <c r="B66" s="111" t="s">
        <v>407</v>
      </c>
      <c r="C66" s="16">
        <f t="shared" si="0"/>
        <v>76196</v>
      </c>
      <c r="D66" s="16">
        <v>6854</v>
      </c>
      <c r="E66" s="16">
        <f t="shared" si="1"/>
        <v>83050</v>
      </c>
      <c r="F66" s="16">
        <f t="shared" si="2"/>
        <v>80030</v>
      </c>
      <c r="G66" s="16">
        <v>9181</v>
      </c>
      <c r="H66" s="16">
        <v>70849</v>
      </c>
      <c r="I66" s="16">
        <f t="shared" si="3"/>
        <v>163080</v>
      </c>
      <c r="J66" s="16">
        <v>22684</v>
      </c>
      <c r="K66" s="16">
        <v>140396</v>
      </c>
      <c r="L66" s="965" t="s">
        <v>408</v>
      </c>
      <c r="M66" s="966"/>
    </row>
    <row r="67" spans="1:13">
      <c r="A67" s="114">
        <v>2599</v>
      </c>
      <c r="B67" s="115" t="s">
        <v>409</v>
      </c>
      <c r="C67" s="48">
        <f t="shared" si="0"/>
        <v>43733</v>
      </c>
      <c r="D67" s="14">
        <v>10684</v>
      </c>
      <c r="E67" s="48">
        <f t="shared" si="1"/>
        <v>54417</v>
      </c>
      <c r="F67" s="48">
        <f t="shared" si="2"/>
        <v>95863</v>
      </c>
      <c r="G67" s="14">
        <v>10957</v>
      </c>
      <c r="H67" s="14">
        <v>84906</v>
      </c>
      <c r="I67" s="48">
        <f t="shared" si="3"/>
        <v>150280</v>
      </c>
      <c r="J67" s="14">
        <v>179</v>
      </c>
      <c r="K67" s="14">
        <v>150101</v>
      </c>
      <c r="L67" s="884" t="s">
        <v>410</v>
      </c>
      <c r="M67" s="885"/>
    </row>
    <row r="68" spans="1:13" s="30" customFormat="1">
      <c r="A68" s="108">
        <v>27</v>
      </c>
      <c r="B68" s="109" t="s">
        <v>411</v>
      </c>
      <c r="C68" s="49">
        <f t="shared" si="0"/>
        <v>597714</v>
      </c>
      <c r="D68" s="16">
        <v>43399</v>
      </c>
      <c r="E68" s="49">
        <f t="shared" si="1"/>
        <v>641113</v>
      </c>
      <c r="F68" s="49">
        <f t="shared" si="2"/>
        <v>1893766</v>
      </c>
      <c r="G68" s="16">
        <v>31275</v>
      </c>
      <c r="H68" s="16">
        <v>1862491</v>
      </c>
      <c r="I68" s="49">
        <f t="shared" si="3"/>
        <v>2534879</v>
      </c>
      <c r="J68" s="16">
        <v>54940</v>
      </c>
      <c r="K68" s="16">
        <v>2479939</v>
      </c>
      <c r="L68" s="888" t="s">
        <v>413</v>
      </c>
      <c r="M68" s="889"/>
    </row>
    <row r="69" spans="1:13" ht="22.5">
      <c r="A69" s="114">
        <v>2710</v>
      </c>
      <c r="B69" s="115" t="s">
        <v>600</v>
      </c>
      <c r="C69" s="48">
        <f t="shared" si="0"/>
        <v>108388</v>
      </c>
      <c r="D69" s="14">
        <v>11947</v>
      </c>
      <c r="E69" s="48">
        <f t="shared" si="1"/>
        <v>120335</v>
      </c>
      <c r="F69" s="48">
        <f t="shared" si="2"/>
        <v>188002</v>
      </c>
      <c r="G69" s="14">
        <v>8087</v>
      </c>
      <c r="H69" s="14">
        <v>179915</v>
      </c>
      <c r="I69" s="48">
        <f t="shared" si="3"/>
        <v>308337</v>
      </c>
      <c r="J69" s="14">
        <v>54066</v>
      </c>
      <c r="K69" s="14">
        <v>254271</v>
      </c>
      <c r="L69" s="884" t="s">
        <v>414</v>
      </c>
      <c r="M69" s="885"/>
    </row>
    <row r="70" spans="1:13" s="30" customFormat="1" ht="22.5">
      <c r="A70" s="110">
        <v>2730</v>
      </c>
      <c r="B70" s="111" t="s">
        <v>415</v>
      </c>
      <c r="C70" s="16">
        <f t="shared" si="0"/>
        <v>393986</v>
      </c>
      <c r="D70" s="16">
        <v>21099</v>
      </c>
      <c r="E70" s="16">
        <f t="shared" si="1"/>
        <v>415085</v>
      </c>
      <c r="F70" s="16">
        <f t="shared" si="2"/>
        <v>1620286</v>
      </c>
      <c r="G70" s="16">
        <v>11741</v>
      </c>
      <c r="H70" s="16">
        <v>1608545</v>
      </c>
      <c r="I70" s="16">
        <f t="shared" si="3"/>
        <v>2035371</v>
      </c>
      <c r="J70" s="16">
        <v>0</v>
      </c>
      <c r="K70" s="16">
        <v>2035371</v>
      </c>
      <c r="L70" s="965" t="s">
        <v>416</v>
      </c>
      <c r="M70" s="966"/>
    </row>
    <row r="71" spans="1:13">
      <c r="A71" s="114">
        <v>2740</v>
      </c>
      <c r="B71" s="115" t="s">
        <v>417</v>
      </c>
      <c r="C71" s="48">
        <f t="shared" si="0"/>
        <v>16476</v>
      </c>
      <c r="D71" s="14">
        <v>2627</v>
      </c>
      <c r="E71" s="48">
        <f t="shared" si="1"/>
        <v>19103</v>
      </c>
      <c r="F71" s="48">
        <f t="shared" si="2"/>
        <v>9994</v>
      </c>
      <c r="G71" s="14">
        <v>585</v>
      </c>
      <c r="H71" s="14">
        <v>9409</v>
      </c>
      <c r="I71" s="48">
        <f t="shared" si="3"/>
        <v>29097</v>
      </c>
      <c r="J71" s="14">
        <v>0</v>
      </c>
      <c r="K71" s="14">
        <v>29097</v>
      </c>
      <c r="L71" s="884" t="s">
        <v>418</v>
      </c>
      <c r="M71" s="885"/>
    </row>
    <row r="72" spans="1:13" s="30" customFormat="1">
      <c r="A72" s="110">
        <v>2750</v>
      </c>
      <c r="B72" s="111" t="s">
        <v>691</v>
      </c>
      <c r="C72" s="16">
        <f t="shared" si="0"/>
        <v>29166</v>
      </c>
      <c r="D72" s="16">
        <v>2217</v>
      </c>
      <c r="E72" s="16">
        <f t="shared" si="1"/>
        <v>31383</v>
      </c>
      <c r="F72" s="16">
        <f t="shared" si="2"/>
        <v>24347</v>
      </c>
      <c r="G72" s="16">
        <v>3683</v>
      </c>
      <c r="H72" s="16">
        <v>20664</v>
      </c>
      <c r="I72" s="16">
        <f t="shared" si="3"/>
        <v>55730</v>
      </c>
      <c r="J72" s="16">
        <v>0</v>
      </c>
      <c r="K72" s="16">
        <v>55730</v>
      </c>
      <c r="L72" s="965" t="s">
        <v>729</v>
      </c>
      <c r="M72" s="966"/>
    </row>
    <row r="73" spans="1:13">
      <c r="A73" s="114">
        <v>2790</v>
      </c>
      <c r="B73" s="115" t="s">
        <v>419</v>
      </c>
      <c r="C73" s="48">
        <f t="shared" si="0"/>
        <v>49698</v>
      </c>
      <c r="D73" s="14">
        <v>5509</v>
      </c>
      <c r="E73" s="48">
        <f t="shared" si="1"/>
        <v>55207</v>
      </c>
      <c r="F73" s="48">
        <f t="shared" si="2"/>
        <v>51137</v>
      </c>
      <c r="G73" s="14">
        <v>7179</v>
      </c>
      <c r="H73" s="14">
        <v>43958</v>
      </c>
      <c r="I73" s="48">
        <f t="shared" si="3"/>
        <v>106344</v>
      </c>
      <c r="J73" s="14">
        <v>874</v>
      </c>
      <c r="K73" s="14">
        <v>105470</v>
      </c>
      <c r="L73" s="884" t="s">
        <v>420</v>
      </c>
      <c r="M73" s="885"/>
    </row>
    <row r="74" spans="1:13" s="30" customFormat="1">
      <c r="A74" s="108">
        <v>28</v>
      </c>
      <c r="B74" s="109" t="s">
        <v>421</v>
      </c>
      <c r="C74" s="49">
        <f t="shared" si="0"/>
        <v>69712</v>
      </c>
      <c r="D74" s="16">
        <v>7222</v>
      </c>
      <c r="E74" s="49">
        <f t="shared" si="1"/>
        <v>76934</v>
      </c>
      <c r="F74" s="49">
        <f t="shared" si="2"/>
        <v>202439</v>
      </c>
      <c r="G74" s="16">
        <v>6530</v>
      </c>
      <c r="H74" s="16">
        <v>195909</v>
      </c>
      <c r="I74" s="49">
        <f t="shared" si="3"/>
        <v>279373</v>
      </c>
      <c r="J74" s="16">
        <v>0</v>
      </c>
      <c r="K74" s="16">
        <v>279373</v>
      </c>
      <c r="L74" s="888" t="s">
        <v>422</v>
      </c>
      <c r="M74" s="889"/>
    </row>
    <row r="75" spans="1:13" ht="41.25" customHeight="1">
      <c r="A75" s="114">
        <v>2810</v>
      </c>
      <c r="B75" s="115" t="s">
        <v>423</v>
      </c>
      <c r="C75" s="48">
        <f t="shared" si="0"/>
        <v>69712</v>
      </c>
      <c r="D75" s="14">
        <v>7222</v>
      </c>
      <c r="E75" s="48">
        <f t="shared" si="1"/>
        <v>76934</v>
      </c>
      <c r="F75" s="48">
        <f t="shared" si="2"/>
        <v>202439</v>
      </c>
      <c r="G75" s="14">
        <v>6530</v>
      </c>
      <c r="H75" s="14">
        <v>195909</v>
      </c>
      <c r="I75" s="48">
        <f t="shared" si="3"/>
        <v>279373</v>
      </c>
      <c r="J75" s="14">
        <v>0</v>
      </c>
      <c r="K75" s="14">
        <v>279373</v>
      </c>
      <c r="L75" s="884" t="s">
        <v>424</v>
      </c>
      <c r="M75" s="885"/>
    </row>
    <row r="76" spans="1:13" s="30" customFormat="1">
      <c r="A76" s="512">
        <v>29</v>
      </c>
      <c r="B76" s="435" t="s">
        <v>607</v>
      </c>
      <c r="C76" s="436">
        <f t="shared" si="0"/>
        <v>29994</v>
      </c>
      <c r="D76" s="437">
        <v>1124</v>
      </c>
      <c r="E76" s="436">
        <f t="shared" si="1"/>
        <v>31118</v>
      </c>
      <c r="F76" s="436">
        <f t="shared" si="2"/>
        <v>20462</v>
      </c>
      <c r="G76" s="437">
        <v>973</v>
      </c>
      <c r="H76" s="437">
        <v>19489</v>
      </c>
      <c r="I76" s="436">
        <f t="shared" si="3"/>
        <v>51580</v>
      </c>
      <c r="J76" s="437">
        <v>0</v>
      </c>
      <c r="K76" s="437">
        <v>51580</v>
      </c>
      <c r="L76" s="916" t="s">
        <v>426</v>
      </c>
      <c r="M76" s="916"/>
    </row>
    <row r="77" spans="1:13" ht="22.5">
      <c r="A77" s="114">
        <v>2920</v>
      </c>
      <c r="B77" s="115" t="s">
        <v>427</v>
      </c>
      <c r="C77" s="511">
        <f t="shared" ref="C77:C100" si="4">E77-D77</f>
        <v>27632</v>
      </c>
      <c r="D77" s="14">
        <v>474</v>
      </c>
      <c r="E77" s="511">
        <f t="shared" ref="E77:E100" si="5">I77-F77</f>
        <v>28106</v>
      </c>
      <c r="F77" s="511">
        <f t="shared" ref="F77:F100" si="6">H77+G77</f>
        <v>17985</v>
      </c>
      <c r="G77" s="14">
        <v>621</v>
      </c>
      <c r="H77" s="14">
        <v>17364</v>
      </c>
      <c r="I77" s="511">
        <f t="shared" ref="I77:I100" si="7">K77+J77</f>
        <v>46091</v>
      </c>
      <c r="J77" s="14">
        <v>0</v>
      </c>
      <c r="K77" s="14">
        <v>46091</v>
      </c>
      <c r="L77" s="884" t="s">
        <v>428</v>
      </c>
      <c r="M77" s="885"/>
    </row>
    <row r="78" spans="1:13" s="30" customFormat="1">
      <c r="A78" s="110">
        <v>2930</v>
      </c>
      <c r="B78" s="111" t="s">
        <v>429</v>
      </c>
      <c r="C78" s="16">
        <f t="shared" si="4"/>
        <v>2362</v>
      </c>
      <c r="D78" s="16">
        <v>650</v>
      </c>
      <c r="E78" s="16">
        <f t="shared" si="5"/>
        <v>3012</v>
      </c>
      <c r="F78" s="16">
        <f t="shared" si="6"/>
        <v>2477</v>
      </c>
      <c r="G78" s="16">
        <v>352</v>
      </c>
      <c r="H78" s="16">
        <v>2125</v>
      </c>
      <c r="I78" s="16">
        <f t="shared" si="7"/>
        <v>5489</v>
      </c>
      <c r="J78" s="16">
        <v>0</v>
      </c>
      <c r="K78" s="16">
        <v>5489</v>
      </c>
      <c r="L78" s="965" t="s">
        <v>431</v>
      </c>
      <c r="M78" s="966"/>
    </row>
    <row r="79" spans="1:13">
      <c r="A79" s="343">
        <v>30</v>
      </c>
      <c r="B79" s="344" t="s">
        <v>432</v>
      </c>
      <c r="C79" s="48">
        <f t="shared" si="4"/>
        <v>4585</v>
      </c>
      <c r="D79" s="14">
        <v>415</v>
      </c>
      <c r="E79" s="48">
        <f t="shared" si="5"/>
        <v>5000</v>
      </c>
      <c r="F79" s="48">
        <f t="shared" si="6"/>
        <v>4858</v>
      </c>
      <c r="G79" s="14">
        <v>397</v>
      </c>
      <c r="H79" s="14">
        <v>4461</v>
      </c>
      <c r="I79" s="48">
        <f t="shared" si="7"/>
        <v>9858</v>
      </c>
      <c r="J79" s="14">
        <v>0</v>
      </c>
      <c r="K79" s="14">
        <v>9858</v>
      </c>
      <c r="L79" s="896" t="s">
        <v>433</v>
      </c>
      <c r="M79" s="897"/>
    </row>
    <row r="80" spans="1:13">
      <c r="A80" s="591">
        <v>3012</v>
      </c>
      <c r="B80" s="592" t="s">
        <v>434</v>
      </c>
      <c r="C80" s="589">
        <f t="shared" si="4"/>
        <v>4585</v>
      </c>
      <c r="D80" s="593">
        <v>415</v>
      </c>
      <c r="E80" s="589">
        <f t="shared" si="5"/>
        <v>5000</v>
      </c>
      <c r="F80" s="589">
        <f t="shared" si="6"/>
        <v>4858</v>
      </c>
      <c r="G80" s="593">
        <v>397</v>
      </c>
      <c r="H80" s="593">
        <v>4461</v>
      </c>
      <c r="I80" s="589">
        <f t="shared" si="7"/>
        <v>9858</v>
      </c>
      <c r="J80" s="593">
        <v>0</v>
      </c>
      <c r="K80" s="593">
        <v>9858</v>
      </c>
      <c r="L80" s="988" t="s">
        <v>435</v>
      </c>
      <c r="M80" s="944"/>
    </row>
    <row r="81" spans="1:13" s="30" customFormat="1" ht="15.75" thickBot="1">
      <c r="A81" s="670">
        <v>31</v>
      </c>
      <c r="B81" s="671" t="s">
        <v>436</v>
      </c>
      <c r="C81" s="672">
        <f t="shared" si="4"/>
        <v>437215</v>
      </c>
      <c r="D81" s="673">
        <v>33810</v>
      </c>
      <c r="E81" s="672">
        <f t="shared" si="5"/>
        <v>471025</v>
      </c>
      <c r="F81" s="672">
        <f t="shared" si="6"/>
        <v>402536</v>
      </c>
      <c r="G81" s="673">
        <v>125672</v>
      </c>
      <c r="H81" s="673">
        <v>276864</v>
      </c>
      <c r="I81" s="672">
        <f t="shared" si="7"/>
        <v>873561</v>
      </c>
      <c r="J81" s="673">
        <v>110693</v>
      </c>
      <c r="K81" s="673">
        <v>762868</v>
      </c>
      <c r="L81" s="989" t="s">
        <v>437</v>
      </c>
      <c r="M81" s="990"/>
    </row>
    <row r="82" spans="1:13" ht="15.75" thickTop="1">
      <c r="A82" s="114">
        <v>3100</v>
      </c>
      <c r="B82" s="115" t="s">
        <v>436</v>
      </c>
      <c r="C82" s="48">
        <f t="shared" si="4"/>
        <v>437215</v>
      </c>
      <c r="D82" s="14">
        <v>33810</v>
      </c>
      <c r="E82" s="48">
        <f t="shared" si="5"/>
        <v>471025</v>
      </c>
      <c r="F82" s="48">
        <f t="shared" si="6"/>
        <v>402536</v>
      </c>
      <c r="G82" s="14">
        <v>125672</v>
      </c>
      <c r="H82" s="14">
        <v>276864</v>
      </c>
      <c r="I82" s="48">
        <f t="shared" si="7"/>
        <v>873561</v>
      </c>
      <c r="J82" s="14">
        <v>110693</v>
      </c>
      <c r="K82" s="14">
        <v>762868</v>
      </c>
      <c r="L82" s="884" t="s">
        <v>438</v>
      </c>
      <c r="M82" s="885"/>
    </row>
    <row r="83" spans="1:13" s="30" customFormat="1">
      <c r="A83" s="108">
        <v>32</v>
      </c>
      <c r="B83" s="109" t="s">
        <v>439</v>
      </c>
      <c r="C83" s="49">
        <f t="shared" si="4"/>
        <v>32838</v>
      </c>
      <c r="D83" s="16">
        <v>4178</v>
      </c>
      <c r="E83" s="49">
        <f t="shared" si="5"/>
        <v>37016</v>
      </c>
      <c r="F83" s="49">
        <f t="shared" si="6"/>
        <v>21535</v>
      </c>
      <c r="G83" s="16">
        <v>1277</v>
      </c>
      <c r="H83" s="16">
        <v>20258</v>
      </c>
      <c r="I83" s="49">
        <f t="shared" si="7"/>
        <v>58551</v>
      </c>
      <c r="J83" s="16">
        <v>2400</v>
      </c>
      <c r="K83" s="16">
        <v>56151</v>
      </c>
      <c r="L83" s="888" t="s">
        <v>440</v>
      </c>
      <c r="M83" s="889"/>
    </row>
    <row r="84" spans="1:13">
      <c r="A84" s="114">
        <v>3250</v>
      </c>
      <c r="B84" s="115" t="s">
        <v>441</v>
      </c>
      <c r="C84" s="48">
        <f t="shared" si="4"/>
        <v>23478</v>
      </c>
      <c r="D84" s="14">
        <v>4178</v>
      </c>
      <c r="E84" s="48">
        <f t="shared" si="5"/>
        <v>27656</v>
      </c>
      <c r="F84" s="48">
        <f t="shared" si="6"/>
        <v>15299</v>
      </c>
      <c r="G84" s="14">
        <v>204</v>
      </c>
      <c r="H84" s="14">
        <v>15095</v>
      </c>
      <c r="I84" s="48">
        <f t="shared" si="7"/>
        <v>42955</v>
      </c>
      <c r="J84" s="14">
        <v>2400</v>
      </c>
      <c r="K84" s="14">
        <v>40555</v>
      </c>
      <c r="L84" s="884" t="s">
        <v>442</v>
      </c>
      <c r="M84" s="885"/>
    </row>
    <row r="85" spans="1:13" s="30" customFormat="1">
      <c r="A85" s="110">
        <v>3290</v>
      </c>
      <c r="B85" s="111" t="s">
        <v>443</v>
      </c>
      <c r="C85" s="16">
        <f t="shared" si="4"/>
        <v>9360</v>
      </c>
      <c r="D85" s="16">
        <v>0</v>
      </c>
      <c r="E85" s="16">
        <f t="shared" si="5"/>
        <v>9360</v>
      </c>
      <c r="F85" s="16">
        <f t="shared" si="6"/>
        <v>6236</v>
      </c>
      <c r="G85" s="16">
        <v>1073</v>
      </c>
      <c r="H85" s="16">
        <v>5163</v>
      </c>
      <c r="I85" s="16">
        <f t="shared" si="7"/>
        <v>15596</v>
      </c>
      <c r="J85" s="16">
        <v>0</v>
      </c>
      <c r="K85" s="16">
        <v>15596</v>
      </c>
      <c r="L85" s="965" t="s">
        <v>444</v>
      </c>
      <c r="M85" s="966"/>
    </row>
    <row r="86" spans="1:13">
      <c r="A86" s="343">
        <v>33</v>
      </c>
      <c r="B86" s="344" t="s">
        <v>445</v>
      </c>
      <c r="C86" s="48">
        <f t="shared" si="4"/>
        <v>1108227</v>
      </c>
      <c r="D86" s="14">
        <v>260888</v>
      </c>
      <c r="E86" s="48">
        <f t="shared" si="5"/>
        <v>1369115</v>
      </c>
      <c r="F86" s="48">
        <f t="shared" si="6"/>
        <v>507002</v>
      </c>
      <c r="G86" s="14">
        <v>281596</v>
      </c>
      <c r="H86" s="14">
        <v>225406</v>
      </c>
      <c r="I86" s="48">
        <f t="shared" si="7"/>
        <v>1876117</v>
      </c>
      <c r="J86" s="14">
        <v>107907</v>
      </c>
      <c r="K86" s="14">
        <v>1768210</v>
      </c>
      <c r="L86" s="896" t="s">
        <v>446</v>
      </c>
      <c r="M86" s="897"/>
    </row>
    <row r="87" spans="1:13" s="30" customFormat="1">
      <c r="A87" s="110">
        <v>3311</v>
      </c>
      <c r="B87" s="111" t="s">
        <v>447</v>
      </c>
      <c r="C87" s="16">
        <f t="shared" si="4"/>
        <v>5148</v>
      </c>
      <c r="D87" s="16">
        <v>24</v>
      </c>
      <c r="E87" s="16">
        <f t="shared" si="5"/>
        <v>5172</v>
      </c>
      <c r="F87" s="16">
        <f t="shared" si="6"/>
        <v>1533</v>
      </c>
      <c r="G87" s="16">
        <v>1067</v>
      </c>
      <c r="H87" s="16">
        <v>466</v>
      </c>
      <c r="I87" s="16">
        <f t="shared" si="7"/>
        <v>6705</v>
      </c>
      <c r="J87" s="16">
        <v>0</v>
      </c>
      <c r="K87" s="16">
        <v>6705</v>
      </c>
      <c r="L87" s="965" t="s">
        <v>449</v>
      </c>
      <c r="M87" s="966"/>
    </row>
    <row r="88" spans="1:13">
      <c r="A88" s="114">
        <v>3315</v>
      </c>
      <c r="B88" s="115" t="s">
        <v>452</v>
      </c>
      <c r="C88" s="48">
        <f t="shared" si="4"/>
        <v>1033667</v>
      </c>
      <c r="D88" s="14">
        <v>258587</v>
      </c>
      <c r="E88" s="48">
        <f t="shared" si="5"/>
        <v>1292254</v>
      </c>
      <c r="F88" s="48">
        <f t="shared" si="6"/>
        <v>431291</v>
      </c>
      <c r="G88" s="14">
        <v>270089</v>
      </c>
      <c r="H88" s="14">
        <v>161202</v>
      </c>
      <c r="I88" s="48">
        <f t="shared" si="7"/>
        <v>1723545</v>
      </c>
      <c r="J88" s="14">
        <v>103195</v>
      </c>
      <c r="K88" s="14">
        <v>1620350</v>
      </c>
      <c r="L88" s="884" t="s">
        <v>453</v>
      </c>
      <c r="M88" s="885"/>
    </row>
    <row r="89" spans="1:13" s="30" customFormat="1" ht="15.75" thickBot="1">
      <c r="A89" s="108" t="s">
        <v>454</v>
      </c>
      <c r="B89" s="109" t="s">
        <v>455</v>
      </c>
      <c r="C89" s="49">
        <f t="shared" si="4"/>
        <v>11924304</v>
      </c>
      <c r="D89" s="16">
        <v>415930</v>
      </c>
      <c r="E89" s="49">
        <f t="shared" si="5"/>
        <v>12340234</v>
      </c>
      <c r="F89" s="49">
        <f t="shared" si="6"/>
        <v>16203461</v>
      </c>
      <c r="G89" s="16">
        <v>700904</v>
      </c>
      <c r="H89" s="16">
        <v>15502557</v>
      </c>
      <c r="I89" s="49">
        <f t="shared" si="7"/>
        <v>28543695</v>
      </c>
      <c r="J89" s="16">
        <v>18491393</v>
      </c>
      <c r="K89" s="16">
        <v>10052302</v>
      </c>
      <c r="L89" s="888" t="s">
        <v>456</v>
      </c>
      <c r="M89" s="889"/>
    </row>
    <row r="90" spans="1:13" ht="16.5" thickTop="1" thickBot="1">
      <c r="A90" s="104">
        <v>35</v>
      </c>
      <c r="B90" s="105" t="s">
        <v>455</v>
      </c>
      <c r="C90" s="48">
        <f t="shared" si="4"/>
        <v>11924304</v>
      </c>
      <c r="D90" s="92">
        <v>415930</v>
      </c>
      <c r="E90" s="48">
        <f t="shared" si="5"/>
        <v>12340234</v>
      </c>
      <c r="F90" s="48">
        <f t="shared" si="6"/>
        <v>16203461</v>
      </c>
      <c r="G90" s="92">
        <v>700904</v>
      </c>
      <c r="H90" s="92">
        <v>15502557</v>
      </c>
      <c r="I90" s="48">
        <f t="shared" si="7"/>
        <v>28543695</v>
      </c>
      <c r="J90" s="92">
        <v>18491393</v>
      </c>
      <c r="K90" s="92">
        <v>10052302</v>
      </c>
      <c r="L90" s="928" t="s">
        <v>457</v>
      </c>
      <c r="M90" s="929"/>
    </row>
    <row r="91" spans="1:13" s="30" customFormat="1" ht="26.25" customHeight="1" thickTop="1">
      <c r="A91" s="108" t="s">
        <v>458</v>
      </c>
      <c r="B91" s="109" t="s">
        <v>459</v>
      </c>
      <c r="C91" s="49">
        <f t="shared" si="4"/>
        <v>383685</v>
      </c>
      <c r="D91" s="16">
        <v>64617</v>
      </c>
      <c r="E91" s="49">
        <f t="shared" si="5"/>
        <v>448302</v>
      </c>
      <c r="F91" s="49">
        <f t="shared" si="6"/>
        <v>276696</v>
      </c>
      <c r="G91" s="16">
        <v>134045</v>
      </c>
      <c r="H91" s="16">
        <v>142651</v>
      </c>
      <c r="I91" s="49">
        <f t="shared" si="7"/>
        <v>724998</v>
      </c>
      <c r="J91" s="16">
        <v>14340</v>
      </c>
      <c r="K91" s="16">
        <v>710658</v>
      </c>
      <c r="L91" s="888" t="s">
        <v>460</v>
      </c>
      <c r="M91" s="889"/>
    </row>
    <row r="92" spans="1:13">
      <c r="A92" s="354">
        <v>37</v>
      </c>
      <c r="B92" s="355" t="s">
        <v>461</v>
      </c>
      <c r="C92" s="48">
        <f t="shared" si="4"/>
        <v>45306</v>
      </c>
      <c r="D92" s="353">
        <v>9711</v>
      </c>
      <c r="E92" s="48">
        <f t="shared" si="5"/>
        <v>55017</v>
      </c>
      <c r="F92" s="48">
        <f t="shared" si="6"/>
        <v>46994</v>
      </c>
      <c r="G92" s="353">
        <v>35309</v>
      </c>
      <c r="H92" s="353">
        <v>11685</v>
      </c>
      <c r="I92" s="48">
        <f t="shared" si="7"/>
        <v>102011</v>
      </c>
      <c r="J92" s="353">
        <v>897</v>
      </c>
      <c r="K92" s="353">
        <v>101114</v>
      </c>
      <c r="L92" s="963" t="s">
        <v>462</v>
      </c>
      <c r="M92" s="964"/>
    </row>
    <row r="93" spans="1:13" s="30" customFormat="1">
      <c r="A93" s="110">
        <v>3700</v>
      </c>
      <c r="B93" s="111" t="s">
        <v>461</v>
      </c>
      <c r="C93" s="16">
        <f t="shared" si="4"/>
        <v>45306</v>
      </c>
      <c r="D93" s="16">
        <v>9711</v>
      </c>
      <c r="E93" s="16">
        <f t="shared" si="5"/>
        <v>55017</v>
      </c>
      <c r="F93" s="16">
        <f t="shared" si="6"/>
        <v>46994</v>
      </c>
      <c r="G93" s="16">
        <v>35309</v>
      </c>
      <c r="H93" s="16">
        <v>11685</v>
      </c>
      <c r="I93" s="16">
        <f t="shared" si="7"/>
        <v>102011</v>
      </c>
      <c r="J93" s="16">
        <v>897</v>
      </c>
      <c r="K93" s="16">
        <v>101114</v>
      </c>
      <c r="L93" s="965" t="s">
        <v>462</v>
      </c>
      <c r="M93" s="966"/>
    </row>
    <row r="94" spans="1:13" ht="22.5">
      <c r="A94" s="343">
        <v>38</v>
      </c>
      <c r="B94" s="344" t="s">
        <v>463</v>
      </c>
      <c r="C94" s="48">
        <f t="shared" si="4"/>
        <v>294521</v>
      </c>
      <c r="D94" s="14">
        <v>50349</v>
      </c>
      <c r="E94" s="48">
        <f t="shared" si="5"/>
        <v>344870</v>
      </c>
      <c r="F94" s="48">
        <f t="shared" si="6"/>
        <v>211787</v>
      </c>
      <c r="G94" s="14">
        <v>89737</v>
      </c>
      <c r="H94" s="14">
        <v>122050</v>
      </c>
      <c r="I94" s="48">
        <f t="shared" si="7"/>
        <v>556657</v>
      </c>
      <c r="J94" s="14">
        <v>12339</v>
      </c>
      <c r="K94" s="14">
        <v>544318</v>
      </c>
      <c r="L94" s="896" t="s">
        <v>464</v>
      </c>
      <c r="M94" s="897"/>
    </row>
    <row r="95" spans="1:13" s="30" customFormat="1">
      <c r="A95" s="110">
        <v>3811</v>
      </c>
      <c r="B95" s="111" t="s">
        <v>619</v>
      </c>
      <c r="C95" s="16">
        <f t="shared" si="4"/>
        <v>68498</v>
      </c>
      <c r="D95" s="16">
        <v>3418</v>
      </c>
      <c r="E95" s="16">
        <f t="shared" si="5"/>
        <v>71916</v>
      </c>
      <c r="F95" s="16">
        <f t="shared" si="6"/>
        <v>4926</v>
      </c>
      <c r="G95" s="16">
        <v>2215</v>
      </c>
      <c r="H95" s="16">
        <v>2711</v>
      </c>
      <c r="I95" s="16">
        <f t="shared" si="7"/>
        <v>76842</v>
      </c>
      <c r="J95" s="16">
        <v>0</v>
      </c>
      <c r="K95" s="16">
        <v>76842</v>
      </c>
      <c r="L95" s="965" t="s">
        <v>727</v>
      </c>
      <c r="M95" s="966"/>
    </row>
    <row r="96" spans="1:13">
      <c r="A96" s="114">
        <v>3821</v>
      </c>
      <c r="B96" s="115" t="s">
        <v>465</v>
      </c>
      <c r="C96" s="48">
        <f t="shared" si="4"/>
        <v>115537</v>
      </c>
      <c r="D96" s="14">
        <v>6204</v>
      </c>
      <c r="E96" s="48">
        <f t="shared" si="5"/>
        <v>121741</v>
      </c>
      <c r="F96" s="48">
        <f t="shared" si="6"/>
        <v>84697</v>
      </c>
      <c r="G96" s="14">
        <v>65086</v>
      </c>
      <c r="H96" s="14">
        <v>19611</v>
      </c>
      <c r="I96" s="48">
        <f t="shared" si="7"/>
        <v>206438</v>
      </c>
      <c r="J96" s="14">
        <v>11662</v>
      </c>
      <c r="K96" s="14">
        <v>194776</v>
      </c>
      <c r="L96" s="884" t="s">
        <v>466</v>
      </c>
      <c r="M96" s="885"/>
    </row>
    <row r="97" spans="1:13" s="30" customFormat="1">
      <c r="A97" s="110">
        <v>3822</v>
      </c>
      <c r="B97" s="111" t="s">
        <v>467</v>
      </c>
      <c r="C97" s="16">
        <f t="shared" si="4"/>
        <v>52000</v>
      </c>
      <c r="D97" s="16">
        <v>6966</v>
      </c>
      <c r="E97" s="16">
        <f t="shared" si="5"/>
        <v>58966</v>
      </c>
      <c r="F97" s="16">
        <f t="shared" si="6"/>
        <v>19985</v>
      </c>
      <c r="G97" s="16">
        <v>13533</v>
      </c>
      <c r="H97" s="16">
        <v>6452</v>
      </c>
      <c r="I97" s="16">
        <f t="shared" si="7"/>
        <v>78951</v>
      </c>
      <c r="J97" s="16">
        <v>0</v>
      </c>
      <c r="K97" s="16">
        <v>78951</v>
      </c>
      <c r="L97" s="965" t="s">
        <v>468</v>
      </c>
      <c r="M97" s="966"/>
    </row>
    <row r="98" spans="1:13">
      <c r="A98" s="114">
        <v>3830</v>
      </c>
      <c r="B98" s="115" t="s">
        <v>469</v>
      </c>
      <c r="C98" s="48">
        <f t="shared" si="4"/>
        <v>58486</v>
      </c>
      <c r="D98" s="14">
        <v>33761</v>
      </c>
      <c r="E98" s="48">
        <f t="shared" si="5"/>
        <v>92247</v>
      </c>
      <c r="F98" s="48">
        <f t="shared" si="6"/>
        <v>102179</v>
      </c>
      <c r="G98" s="14">
        <v>8903</v>
      </c>
      <c r="H98" s="14">
        <v>93276</v>
      </c>
      <c r="I98" s="48">
        <f t="shared" si="7"/>
        <v>194426</v>
      </c>
      <c r="J98" s="14">
        <v>677</v>
      </c>
      <c r="K98" s="14">
        <v>193749</v>
      </c>
      <c r="L98" s="884" t="s">
        <v>470</v>
      </c>
      <c r="M98" s="885"/>
    </row>
    <row r="99" spans="1:13" s="30" customFormat="1" ht="22.5">
      <c r="A99" s="108">
        <v>39</v>
      </c>
      <c r="B99" s="109" t="s">
        <v>471</v>
      </c>
      <c r="C99" s="49">
        <f t="shared" si="4"/>
        <v>43858</v>
      </c>
      <c r="D99" s="16">
        <v>4557</v>
      </c>
      <c r="E99" s="49">
        <f t="shared" si="5"/>
        <v>48415</v>
      </c>
      <c r="F99" s="49">
        <f t="shared" si="6"/>
        <v>17915</v>
      </c>
      <c r="G99" s="16">
        <v>8999</v>
      </c>
      <c r="H99" s="16">
        <v>8916</v>
      </c>
      <c r="I99" s="49">
        <f t="shared" si="7"/>
        <v>66330</v>
      </c>
      <c r="J99" s="16">
        <v>1104</v>
      </c>
      <c r="K99" s="16">
        <v>65226</v>
      </c>
      <c r="L99" s="888" t="s">
        <v>472</v>
      </c>
      <c r="M99" s="889"/>
    </row>
    <row r="100" spans="1:13">
      <c r="A100" s="114">
        <v>3900</v>
      </c>
      <c r="B100" s="115" t="s">
        <v>471</v>
      </c>
      <c r="C100" s="48">
        <f t="shared" si="4"/>
        <v>43858</v>
      </c>
      <c r="D100" s="14">
        <v>4557</v>
      </c>
      <c r="E100" s="48">
        <f t="shared" si="5"/>
        <v>48415</v>
      </c>
      <c r="F100" s="48">
        <f t="shared" si="6"/>
        <v>17915</v>
      </c>
      <c r="G100" s="14">
        <v>8999</v>
      </c>
      <c r="H100" s="14">
        <v>8916</v>
      </c>
      <c r="I100" s="48">
        <f t="shared" si="7"/>
        <v>66330</v>
      </c>
      <c r="J100" s="14">
        <v>1104</v>
      </c>
      <c r="K100" s="14">
        <v>65226</v>
      </c>
      <c r="L100" s="884" t="s">
        <v>472</v>
      </c>
      <c r="M100" s="885"/>
    </row>
    <row r="101" spans="1:13" ht="26.45" customHeight="1">
      <c r="A101" s="961" t="s">
        <v>473</v>
      </c>
      <c r="B101" s="962"/>
      <c r="C101" s="586">
        <f>E101-D101</f>
        <v>314665703</v>
      </c>
      <c r="D101" s="586">
        <v>21784823</v>
      </c>
      <c r="E101" s="586">
        <f>I101-F101</f>
        <v>336450526</v>
      </c>
      <c r="F101" s="586">
        <f>H101+G101</f>
        <v>124434375</v>
      </c>
      <c r="G101" s="586">
        <v>24169873</v>
      </c>
      <c r="H101" s="586">
        <v>100264502</v>
      </c>
      <c r="I101" s="586">
        <f>K101+J101</f>
        <v>460884901</v>
      </c>
      <c r="J101" s="586">
        <v>47051615</v>
      </c>
      <c r="K101" s="586">
        <v>413833286</v>
      </c>
      <c r="L101" s="967" t="s">
        <v>474</v>
      </c>
      <c r="M101" s="968"/>
    </row>
  </sheetData>
  <mergeCells count="111">
    <mergeCell ref="L22:M22"/>
    <mergeCell ref="L87:M87"/>
    <mergeCell ref="L88:M88"/>
    <mergeCell ref="A7:A10"/>
    <mergeCell ref="B7:B10"/>
    <mergeCell ref="C7:C8"/>
    <mergeCell ref="C9:C10"/>
    <mergeCell ref="D7:D8"/>
    <mergeCell ref="D9:D10"/>
    <mergeCell ref="E7:E8"/>
    <mergeCell ref="E9:E10"/>
    <mergeCell ref="L7:M10"/>
    <mergeCell ref="L79:M79"/>
    <mergeCell ref="L80:M80"/>
    <mergeCell ref="L81:M81"/>
    <mergeCell ref="L82:M82"/>
    <mergeCell ref="L83:M83"/>
    <mergeCell ref="L84:M84"/>
    <mergeCell ref="L85:M85"/>
    <mergeCell ref="L86:M86"/>
    <mergeCell ref="L70:M70"/>
    <mergeCell ref="L71:M71"/>
    <mergeCell ref="L72:M72"/>
    <mergeCell ref="L77:M77"/>
    <mergeCell ref="L78:M78"/>
    <mergeCell ref="L63:M63"/>
    <mergeCell ref="L64:M64"/>
    <mergeCell ref="L65:M65"/>
    <mergeCell ref="L66:M66"/>
    <mergeCell ref="L67:M67"/>
    <mergeCell ref="L68:M68"/>
    <mergeCell ref="L69:M69"/>
    <mergeCell ref="L60:M60"/>
    <mergeCell ref="L62:M62"/>
    <mergeCell ref="L61:M61"/>
    <mergeCell ref="L73:M73"/>
    <mergeCell ref="L74:M74"/>
    <mergeCell ref="L75:M75"/>
    <mergeCell ref="L76:M76"/>
    <mergeCell ref="L51:M51"/>
    <mergeCell ref="L52:M52"/>
    <mergeCell ref="L53:M53"/>
    <mergeCell ref="L54:M54"/>
    <mergeCell ref="L55:M55"/>
    <mergeCell ref="L56:M56"/>
    <mergeCell ref="L57:M57"/>
    <mergeCell ref="L58:M58"/>
    <mergeCell ref="L59:M59"/>
    <mergeCell ref="L50:M50"/>
    <mergeCell ref="L41:M41"/>
    <mergeCell ref="L42:M42"/>
    <mergeCell ref="L43:M43"/>
    <mergeCell ref="L44:M44"/>
    <mergeCell ref="L45:M45"/>
    <mergeCell ref="L46:M46"/>
    <mergeCell ref="L47:M47"/>
    <mergeCell ref="L48:M48"/>
    <mergeCell ref="L49:M49"/>
    <mergeCell ref="L32:M32"/>
    <mergeCell ref="L33:M33"/>
    <mergeCell ref="L34:M34"/>
    <mergeCell ref="L36:M36"/>
    <mergeCell ref="L37:M37"/>
    <mergeCell ref="L38:M38"/>
    <mergeCell ref="L39:M39"/>
    <mergeCell ref="L40:M40"/>
    <mergeCell ref="L35:M35"/>
    <mergeCell ref="L23:M23"/>
    <mergeCell ref="L24:M24"/>
    <mergeCell ref="L25:M25"/>
    <mergeCell ref="L26:M26"/>
    <mergeCell ref="L27:M27"/>
    <mergeCell ref="L28:M28"/>
    <mergeCell ref="L29:M29"/>
    <mergeCell ref="L30:M30"/>
    <mergeCell ref="L31:M31"/>
    <mergeCell ref="A2:M2"/>
    <mergeCell ref="A3:M3"/>
    <mergeCell ref="A4:M4"/>
    <mergeCell ref="A5:M5"/>
    <mergeCell ref="A6:B6"/>
    <mergeCell ref="C6:K6"/>
    <mergeCell ref="F7:H7"/>
    <mergeCell ref="I7:K7"/>
    <mergeCell ref="L21:M21"/>
    <mergeCell ref="L16:M16"/>
    <mergeCell ref="L17:M17"/>
    <mergeCell ref="L18:M18"/>
    <mergeCell ref="L19:M19"/>
    <mergeCell ref="L20:M20"/>
    <mergeCell ref="F8:H8"/>
    <mergeCell ref="I8:K8"/>
    <mergeCell ref="L11:M11"/>
    <mergeCell ref="L12:M12"/>
    <mergeCell ref="L13:M13"/>
    <mergeCell ref="L14:M14"/>
    <mergeCell ref="L15:M15"/>
    <mergeCell ref="A101:B101"/>
    <mergeCell ref="L89:M89"/>
    <mergeCell ref="L90:M90"/>
    <mergeCell ref="L91:M91"/>
    <mergeCell ref="L92:M92"/>
    <mergeCell ref="L93:M93"/>
    <mergeCell ref="L94:M94"/>
    <mergeCell ref="L95:M95"/>
    <mergeCell ref="L96:M96"/>
    <mergeCell ref="L97:M97"/>
    <mergeCell ref="L98:M98"/>
    <mergeCell ref="L99:M99"/>
    <mergeCell ref="L100:M100"/>
    <mergeCell ref="L101:M101"/>
  </mergeCells>
  <printOptions horizontalCentered="1" verticalCentered="1"/>
  <pageMargins left="0.19685039370078741" right="0.19685039370078741" top="0" bottom="0.19685039370078741" header="0.51181102362204722" footer="0.51181102362204722"/>
  <pageSetup paperSize="9" scale="74" orientation="landscape" r:id="rId1"/>
  <headerFooter alignWithMargins="0"/>
  <rowBreaks count="2" manualBreakCount="2">
    <brk id="47" max="12" man="1"/>
    <brk id="80" max="12" man="1"/>
  </rowBreaks>
  <ignoredErrors>
    <ignoredError sqref="A63:B79 A91:B101 A13:B21 A12:B12 A23:B49 A50:B50 A51:B62 A80:B90"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39994506668294322"/>
  </sheetPr>
  <dimension ref="A1:K175"/>
  <sheetViews>
    <sheetView view="pageBreakPreview" topLeftCell="A61" zoomScale="70" zoomScaleNormal="100" zoomScaleSheetLayoutView="70" workbookViewId="0">
      <selection activeCell="M10" sqref="M10"/>
    </sheetView>
  </sheetViews>
  <sheetFormatPr defaultColWidth="9" defaultRowHeight="15"/>
  <cols>
    <col min="1" max="1" width="5.6640625" style="295" customWidth="1"/>
    <col min="2" max="2" width="50.6640625" style="286" customWidth="1"/>
    <col min="3" max="9" width="9.6640625" style="286" customWidth="1"/>
    <col min="10" max="10" width="42.6640625" style="286" customWidth="1"/>
    <col min="11" max="11" width="5.77734375" style="286" hidden="1" customWidth="1"/>
    <col min="12" max="16384" width="9" style="286"/>
  </cols>
  <sheetData>
    <row r="1" spans="1:11" s="284" customFormat="1" ht="31.5" customHeight="1">
      <c r="A1" s="212"/>
      <c r="B1" s="212"/>
      <c r="C1" s="212"/>
      <c r="D1" s="212"/>
      <c r="E1" s="212"/>
      <c r="F1" s="212"/>
      <c r="G1" s="212"/>
      <c r="H1" s="212"/>
      <c r="I1" s="212"/>
      <c r="J1" s="212"/>
      <c r="K1" s="212"/>
    </row>
    <row r="2" spans="1:11" s="284" customFormat="1" ht="20.25" customHeight="1">
      <c r="A2" s="947" t="s">
        <v>536</v>
      </c>
      <c r="B2" s="947"/>
      <c r="C2" s="947"/>
      <c r="D2" s="947"/>
      <c r="E2" s="947"/>
      <c r="F2" s="947"/>
      <c r="G2" s="947"/>
      <c r="H2" s="947"/>
      <c r="I2" s="947"/>
      <c r="J2" s="947"/>
      <c r="K2" s="947"/>
    </row>
    <row r="3" spans="1:11" s="284" customFormat="1" ht="20.25">
      <c r="A3" s="947" t="s">
        <v>560</v>
      </c>
      <c r="B3" s="947"/>
      <c r="C3" s="947"/>
      <c r="D3" s="947"/>
      <c r="E3" s="947"/>
      <c r="F3" s="947"/>
      <c r="G3" s="947"/>
      <c r="H3" s="947"/>
      <c r="I3" s="947"/>
      <c r="J3" s="947"/>
      <c r="K3" s="947"/>
    </row>
    <row r="4" spans="1:11" s="284" customFormat="1" ht="15.75" customHeight="1">
      <c r="A4" s="949" t="s">
        <v>537</v>
      </c>
      <c r="B4" s="949"/>
      <c r="C4" s="949"/>
      <c r="D4" s="949"/>
      <c r="E4" s="949"/>
      <c r="F4" s="949"/>
      <c r="G4" s="949"/>
      <c r="H4" s="949"/>
      <c r="I4" s="949"/>
      <c r="J4" s="949"/>
      <c r="K4" s="949"/>
    </row>
    <row r="5" spans="1:11" s="284" customFormat="1" ht="15.75" customHeight="1">
      <c r="A5" s="949" t="s">
        <v>479</v>
      </c>
      <c r="B5" s="949"/>
      <c r="C5" s="949"/>
      <c r="D5" s="949"/>
      <c r="E5" s="949"/>
      <c r="F5" s="949"/>
      <c r="G5" s="949"/>
      <c r="H5" s="949"/>
      <c r="I5" s="949"/>
      <c r="J5" s="949"/>
      <c r="K5" s="949"/>
    </row>
    <row r="6" spans="1:11" s="284" customFormat="1" ht="15.75">
      <c r="A6" s="1027" t="s">
        <v>636</v>
      </c>
      <c r="B6" s="1027"/>
      <c r="C6" s="1028" t="s">
        <v>782</v>
      </c>
      <c r="D6" s="1028"/>
      <c r="E6" s="1028"/>
      <c r="F6" s="1028"/>
      <c r="G6" s="1028"/>
      <c r="H6" s="1028"/>
      <c r="I6" s="1028"/>
      <c r="J6" s="297" t="s">
        <v>637</v>
      </c>
      <c r="K6" s="23" t="s">
        <v>637</v>
      </c>
    </row>
    <row r="7" spans="1:11" s="284" customFormat="1" ht="29.25" customHeight="1">
      <c r="A7" s="1035" t="s">
        <v>541</v>
      </c>
      <c r="B7" s="1037" t="s">
        <v>277</v>
      </c>
      <c r="C7" s="1040" t="s">
        <v>542</v>
      </c>
      <c r="D7" s="1041"/>
      <c r="E7" s="1019" t="s">
        <v>543</v>
      </c>
      <c r="F7" s="1019" t="s">
        <v>544</v>
      </c>
      <c r="G7" s="1019" t="s">
        <v>545</v>
      </c>
      <c r="H7" s="1019" t="s">
        <v>546</v>
      </c>
      <c r="I7" s="1019" t="s">
        <v>547</v>
      </c>
      <c r="J7" s="1021" t="s">
        <v>484</v>
      </c>
      <c r="K7" s="1022"/>
    </row>
    <row r="8" spans="1:11" s="284" customFormat="1" ht="29.25" customHeight="1">
      <c r="A8" s="1036"/>
      <c r="B8" s="1038"/>
      <c r="C8" s="1029" t="s">
        <v>548</v>
      </c>
      <c r="D8" s="1030"/>
      <c r="E8" s="1020"/>
      <c r="F8" s="1020"/>
      <c r="G8" s="1020"/>
      <c r="H8" s="1020"/>
      <c r="I8" s="1020"/>
      <c r="J8" s="1023"/>
      <c r="K8" s="1024"/>
    </row>
    <row r="9" spans="1:11" s="284" customFormat="1" ht="29.25" customHeight="1">
      <c r="A9" s="1031" t="s">
        <v>549</v>
      </c>
      <c r="B9" s="1038"/>
      <c r="C9" s="6" t="s">
        <v>550</v>
      </c>
      <c r="D9" s="476" t="s">
        <v>482</v>
      </c>
      <c r="E9" s="1033" t="s">
        <v>551</v>
      </c>
      <c r="F9" s="1033" t="s">
        <v>552</v>
      </c>
      <c r="G9" s="1033" t="s">
        <v>553</v>
      </c>
      <c r="H9" s="1033" t="s">
        <v>554</v>
      </c>
      <c r="I9" s="1033" t="s">
        <v>555</v>
      </c>
      <c r="J9" s="1023"/>
      <c r="K9" s="1024"/>
    </row>
    <row r="10" spans="1:11" s="284" customFormat="1" ht="29.25" customHeight="1">
      <c r="A10" s="1032"/>
      <c r="B10" s="1039"/>
      <c r="C10" s="229" t="s">
        <v>556</v>
      </c>
      <c r="D10" s="229" t="s">
        <v>557</v>
      </c>
      <c r="E10" s="1034"/>
      <c r="F10" s="1034"/>
      <c r="G10" s="1034"/>
      <c r="H10" s="1034"/>
      <c r="I10" s="1034"/>
      <c r="J10" s="1025"/>
      <c r="K10" s="1026"/>
    </row>
    <row r="11" spans="1:11" ht="13.9" customHeight="1">
      <c r="A11" s="357" t="s">
        <v>287</v>
      </c>
      <c r="B11" s="358" t="s">
        <v>288</v>
      </c>
      <c r="C11" s="359">
        <v>237793296</v>
      </c>
      <c r="D11" s="359">
        <v>12058166</v>
      </c>
      <c r="E11" s="359">
        <v>7843023</v>
      </c>
      <c r="F11" s="359">
        <v>8725355</v>
      </c>
      <c r="G11" s="360">
        <v>6.55</v>
      </c>
      <c r="H11" s="360">
        <v>3.56</v>
      </c>
      <c r="I11" s="359">
        <v>356308</v>
      </c>
      <c r="J11" s="1015" t="s">
        <v>290</v>
      </c>
      <c r="K11" s="1016"/>
    </row>
    <row r="12" spans="1:11" ht="13.9" customHeight="1">
      <c r="A12" s="361" t="s">
        <v>291</v>
      </c>
      <c r="B12" s="362" t="s">
        <v>292</v>
      </c>
      <c r="C12" s="363">
        <v>232200468</v>
      </c>
      <c r="D12" s="363">
        <v>9567229</v>
      </c>
      <c r="E12" s="363">
        <v>17227995</v>
      </c>
      <c r="F12" s="363">
        <v>19024239</v>
      </c>
      <c r="G12" s="364">
        <v>6.33</v>
      </c>
      <c r="H12" s="364">
        <v>3.11</v>
      </c>
      <c r="I12" s="363">
        <v>643262</v>
      </c>
      <c r="J12" s="991" t="s">
        <v>293</v>
      </c>
      <c r="K12" s="992"/>
    </row>
    <row r="13" spans="1:11" ht="13.9" customHeight="1">
      <c r="A13" s="371" t="s">
        <v>294</v>
      </c>
      <c r="B13" s="372" t="s">
        <v>295</v>
      </c>
      <c r="C13" s="367">
        <v>1425408</v>
      </c>
      <c r="D13" s="367">
        <v>169930</v>
      </c>
      <c r="E13" s="367">
        <v>900858</v>
      </c>
      <c r="F13" s="367">
        <v>1096433</v>
      </c>
      <c r="G13" s="368">
        <v>3.31</v>
      </c>
      <c r="H13" s="368">
        <v>14.52</v>
      </c>
      <c r="I13" s="367">
        <v>88783</v>
      </c>
      <c r="J13" s="999" t="s">
        <v>296</v>
      </c>
      <c r="K13" s="1000"/>
    </row>
    <row r="14" spans="1:11" ht="13.9" customHeight="1">
      <c r="A14" s="369" t="s">
        <v>297</v>
      </c>
      <c r="B14" s="370" t="s">
        <v>298</v>
      </c>
      <c r="C14" s="363">
        <v>1425408</v>
      </c>
      <c r="D14" s="363">
        <v>169930</v>
      </c>
      <c r="E14" s="363">
        <v>900858</v>
      </c>
      <c r="F14" s="363">
        <v>1096433</v>
      </c>
      <c r="G14" s="364">
        <v>3.31</v>
      </c>
      <c r="H14" s="364">
        <v>14.52</v>
      </c>
      <c r="I14" s="363">
        <v>88783</v>
      </c>
      <c r="J14" s="993" t="s">
        <v>299</v>
      </c>
      <c r="K14" s="994"/>
    </row>
    <row r="15" spans="1:11" ht="13.9" customHeight="1">
      <c r="A15" s="371" t="s">
        <v>300</v>
      </c>
      <c r="B15" s="372" t="s">
        <v>301</v>
      </c>
      <c r="C15" s="367">
        <v>4167420</v>
      </c>
      <c r="D15" s="367">
        <v>2321007</v>
      </c>
      <c r="E15" s="367">
        <v>439524</v>
      </c>
      <c r="F15" s="367">
        <v>602105</v>
      </c>
      <c r="G15" s="368">
        <v>13.24</v>
      </c>
      <c r="H15" s="368">
        <v>13.76</v>
      </c>
      <c r="I15" s="367">
        <v>136090</v>
      </c>
      <c r="J15" s="999" t="s">
        <v>302</v>
      </c>
      <c r="K15" s="1000"/>
    </row>
    <row r="16" spans="1:11" ht="13.9" customHeight="1">
      <c r="A16" s="369" t="s">
        <v>303</v>
      </c>
      <c r="B16" s="370" t="s">
        <v>304</v>
      </c>
      <c r="C16" s="363">
        <v>4167420</v>
      </c>
      <c r="D16" s="363">
        <v>2321007</v>
      </c>
      <c r="E16" s="363">
        <v>439524</v>
      </c>
      <c r="F16" s="363">
        <v>602105</v>
      </c>
      <c r="G16" s="364">
        <v>13.24</v>
      </c>
      <c r="H16" s="364">
        <v>13.76</v>
      </c>
      <c r="I16" s="363">
        <v>136090</v>
      </c>
      <c r="J16" s="993" t="s">
        <v>305</v>
      </c>
      <c r="K16" s="994"/>
    </row>
    <row r="17" spans="1:11" ht="13.9" customHeight="1">
      <c r="A17" s="373" t="s">
        <v>306</v>
      </c>
      <c r="B17" s="374" t="s">
        <v>307</v>
      </c>
      <c r="C17" s="367">
        <v>44807057</v>
      </c>
      <c r="D17" s="367">
        <v>7699195</v>
      </c>
      <c r="E17" s="367">
        <v>565518</v>
      </c>
      <c r="F17" s="367">
        <v>1324219</v>
      </c>
      <c r="G17" s="368">
        <v>2.93</v>
      </c>
      <c r="H17" s="368">
        <v>54.36</v>
      </c>
      <c r="I17" s="367">
        <v>74950</v>
      </c>
      <c r="J17" s="1013" t="s">
        <v>308</v>
      </c>
      <c r="K17" s="1014"/>
    </row>
    <row r="18" spans="1:11" ht="13.9" customHeight="1">
      <c r="A18" s="361">
        <v>10</v>
      </c>
      <c r="B18" s="362" t="s">
        <v>309</v>
      </c>
      <c r="C18" s="363">
        <v>676887</v>
      </c>
      <c r="D18" s="363">
        <v>439855</v>
      </c>
      <c r="E18" s="363">
        <v>117401</v>
      </c>
      <c r="F18" s="363">
        <v>255035</v>
      </c>
      <c r="G18" s="364">
        <v>11.21</v>
      </c>
      <c r="H18" s="364">
        <v>42.75</v>
      </c>
      <c r="I18" s="363">
        <v>39133</v>
      </c>
      <c r="J18" s="991" t="s">
        <v>310</v>
      </c>
      <c r="K18" s="992"/>
    </row>
    <row r="19" spans="1:11" ht="13.9" customHeight="1">
      <c r="A19" s="365">
        <v>1010</v>
      </c>
      <c r="B19" s="366" t="s">
        <v>311</v>
      </c>
      <c r="C19" s="367">
        <v>-4805</v>
      </c>
      <c r="D19" s="367">
        <v>9147</v>
      </c>
      <c r="E19" s="367">
        <v>36792</v>
      </c>
      <c r="F19" s="367">
        <v>126870</v>
      </c>
      <c r="G19" s="368">
        <v>41</v>
      </c>
      <c r="H19" s="368">
        <v>30</v>
      </c>
      <c r="I19" s="367">
        <v>77516</v>
      </c>
      <c r="J19" s="995" t="s">
        <v>312</v>
      </c>
      <c r="K19" s="996"/>
    </row>
    <row r="20" spans="1:11" ht="13.9" customHeight="1">
      <c r="A20" s="369">
        <v>1020</v>
      </c>
      <c r="B20" s="370" t="s">
        <v>732</v>
      </c>
      <c r="C20" s="363">
        <v>-201</v>
      </c>
      <c r="D20" s="363">
        <v>1586</v>
      </c>
      <c r="E20" s="363">
        <v>90190</v>
      </c>
      <c r="F20" s="363">
        <v>454699</v>
      </c>
      <c r="G20" s="364">
        <v>2.62</v>
      </c>
      <c r="H20" s="364">
        <v>77.540000000000006</v>
      </c>
      <c r="I20" s="363">
        <v>51174</v>
      </c>
      <c r="J20" s="993" t="s">
        <v>731</v>
      </c>
      <c r="K20" s="994"/>
    </row>
    <row r="21" spans="1:11" ht="13.9" customHeight="1">
      <c r="A21" s="365">
        <v>1030</v>
      </c>
      <c r="B21" s="366" t="s">
        <v>313</v>
      </c>
      <c r="C21" s="367">
        <v>19808</v>
      </c>
      <c r="D21" s="367">
        <v>17994</v>
      </c>
      <c r="E21" s="367">
        <v>105760</v>
      </c>
      <c r="F21" s="367">
        <v>183054</v>
      </c>
      <c r="G21" s="368">
        <v>5.31</v>
      </c>
      <c r="H21" s="368">
        <v>36.92</v>
      </c>
      <c r="I21" s="367">
        <v>39201</v>
      </c>
      <c r="J21" s="995" t="s">
        <v>314</v>
      </c>
      <c r="K21" s="996"/>
    </row>
    <row r="22" spans="1:11" ht="13.9" customHeight="1">
      <c r="A22" s="477" t="s">
        <v>734</v>
      </c>
      <c r="B22" s="478" t="s">
        <v>779</v>
      </c>
      <c r="C22" s="480">
        <v>14757</v>
      </c>
      <c r="D22" s="480">
        <v>1579</v>
      </c>
      <c r="E22" s="480">
        <v>338263</v>
      </c>
      <c r="F22" s="480">
        <v>1182627</v>
      </c>
      <c r="G22" s="483">
        <v>1.88</v>
      </c>
      <c r="H22" s="483">
        <v>69.52</v>
      </c>
      <c r="I22" s="480">
        <v>28194</v>
      </c>
      <c r="J22" s="481" t="s">
        <v>780</v>
      </c>
      <c r="K22" s="482"/>
    </row>
    <row r="23" spans="1:11" ht="13.9" customHeight="1">
      <c r="A23" s="369">
        <v>1050</v>
      </c>
      <c r="B23" s="370" t="s">
        <v>315</v>
      </c>
      <c r="C23" s="363">
        <v>269856</v>
      </c>
      <c r="D23" s="363">
        <v>170128</v>
      </c>
      <c r="E23" s="363">
        <v>174016</v>
      </c>
      <c r="F23" s="363">
        <v>355494</v>
      </c>
      <c r="G23" s="364">
        <v>10.43</v>
      </c>
      <c r="H23" s="364">
        <v>40.619999999999997</v>
      </c>
      <c r="I23" s="363">
        <v>51663</v>
      </c>
      <c r="J23" s="993" t="s">
        <v>316</v>
      </c>
      <c r="K23" s="994"/>
    </row>
    <row r="24" spans="1:11">
      <c r="A24" s="365">
        <v>1061</v>
      </c>
      <c r="B24" s="366" t="s">
        <v>317</v>
      </c>
      <c r="C24" s="367">
        <v>237467</v>
      </c>
      <c r="D24" s="367">
        <v>78311</v>
      </c>
      <c r="E24" s="367">
        <v>141352</v>
      </c>
      <c r="F24" s="367">
        <v>306080</v>
      </c>
      <c r="G24" s="368">
        <v>8.58</v>
      </c>
      <c r="H24" s="368">
        <v>45.24</v>
      </c>
      <c r="I24" s="367">
        <v>32589</v>
      </c>
      <c r="J24" s="995" t="s">
        <v>318</v>
      </c>
      <c r="K24" s="996"/>
    </row>
    <row r="25" spans="1:11" ht="13.9" customHeight="1">
      <c r="A25" s="369">
        <v>1071</v>
      </c>
      <c r="B25" s="370" t="s">
        <v>319</v>
      </c>
      <c r="C25" s="363">
        <v>87202</v>
      </c>
      <c r="D25" s="363">
        <v>130192</v>
      </c>
      <c r="E25" s="363">
        <v>59679</v>
      </c>
      <c r="F25" s="363">
        <v>145968</v>
      </c>
      <c r="G25" s="364">
        <v>16.690000000000001</v>
      </c>
      <c r="H25" s="364">
        <v>42.43</v>
      </c>
      <c r="I25" s="363">
        <v>31933</v>
      </c>
      <c r="J25" s="993" t="s">
        <v>320</v>
      </c>
      <c r="K25" s="994"/>
    </row>
    <row r="26" spans="1:11" ht="13.9" customHeight="1">
      <c r="A26" s="365">
        <v>1073</v>
      </c>
      <c r="B26" s="366" t="s">
        <v>321</v>
      </c>
      <c r="C26" s="367">
        <v>39425</v>
      </c>
      <c r="D26" s="367">
        <v>17974</v>
      </c>
      <c r="E26" s="367">
        <v>132521</v>
      </c>
      <c r="F26" s="367">
        <v>293339</v>
      </c>
      <c r="G26" s="368">
        <v>10.62</v>
      </c>
      <c r="H26" s="368">
        <v>44.2</v>
      </c>
      <c r="I26" s="367">
        <v>40299</v>
      </c>
      <c r="J26" s="995" t="s">
        <v>323</v>
      </c>
      <c r="K26" s="996"/>
    </row>
    <row r="27" spans="1:11" ht="22.15" customHeight="1">
      <c r="A27" s="369">
        <v>1079</v>
      </c>
      <c r="B27" s="370" t="s">
        <v>324</v>
      </c>
      <c r="C27" s="363">
        <v>8261</v>
      </c>
      <c r="D27" s="363">
        <v>9313</v>
      </c>
      <c r="E27" s="363">
        <v>77177</v>
      </c>
      <c r="F27" s="363">
        <v>133998</v>
      </c>
      <c r="G27" s="364">
        <v>21.35</v>
      </c>
      <c r="H27" s="364">
        <v>21.05</v>
      </c>
      <c r="I27" s="363">
        <v>34749</v>
      </c>
      <c r="J27" s="993" t="s">
        <v>326</v>
      </c>
      <c r="K27" s="994"/>
    </row>
    <row r="28" spans="1:11" ht="13.9" customHeight="1">
      <c r="A28" s="365">
        <v>1080</v>
      </c>
      <c r="B28" s="366" t="s">
        <v>327</v>
      </c>
      <c r="C28" s="367">
        <v>5117</v>
      </c>
      <c r="D28" s="367">
        <v>3631</v>
      </c>
      <c r="E28" s="367">
        <v>108115</v>
      </c>
      <c r="F28" s="367">
        <v>227028</v>
      </c>
      <c r="G28" s="368">
        <v>15.55</v>
      </c>
      <c r="H28" s="368">
        <v>36.83</v>
      </c>
      <c r="I28" s="367">
        <v>40802</v>
      </c>
      <c r="J28" s="995" t="s">
        <v>328</v>
      </c>
      <c r="K28" s="996"/>
    </row>
    <row r="29" spans="1:11" ht="13.9" customHeight="1">
      <c r="A29" s="361">
        <v>11</v>
      </c>
      <c r="B29" s="362" t="s">
        <v>329</v>
      </c>
      <c r="C29" s="363">
        <v>198097</v>
      </c>
      <c r="D29" s="363">
        <v>144376</v>
      </c>
      <c r="E29" s="363">
        <v>139875</v>
      </c>
      <c r="F29" s="363">
        <v>297825</v>
      </c>
      <c r="G29" s="364">
        <v>10.95</v>
      </c>
      <c r="H29" s="364">
        <v>42.08</v>
      </c>
      <c r="I29" s="363">
        <v>48825</v>
      </c>
      <c r="J29" s="991" t="s">
        <v>330</v>
      </c>
      <c r="K29" s="992"/>
    </row>
    <row r="30" spans="1:11" ht="13.9" customHeight="1">
      <c r="A30" s="365">
        <v>1105</v>
      </c>
      <c r="B30" s="366" t="s">
        <v>331</v>
      </c>
      <c r="C30" s="367">
        <v>116286</v>
      </c>
      <c r="D30" s="367">
        <v>51565</v>
      </c>
      <c r="E30" s="367">
        <v>286870</v>
      </c>
      <c r="F30" s="367">
        <v>677446</v>
      </c>
      <c r="G30" s="368">
        <v>12.3</v>
      </c>
      <c r="H30" s="368">
        <v>45.35</v>
      </c>
      <c r="I30" s="367">
        <v>79330</v>
      </c>
      <c r="J30" s="995" t="s">
        <v>332</v>
      </c>
      <c r="K30" s="996"/>
    </row>
    <row r="31" spans="1:11" ht="13.9" customHeight="1">
      <c r="A31" s="369">
        <v>1106</v>
      </c>
      <c r="B31" s="370" t="s">
        <v>333</v>
      </c>
      <c r="C31" s="363">
        <v>81811</v>
      </c>
      <c r="D31" s="363">
        <v>92811</v>
      </c>
      <c r="E31" s="363">
        <v>98513</v>
      </c>
      <c r="F31" s="363">
        <v>191005</v>
      </c>
      <c r="G31" s="364">
        <v>9.6</v>
      </c>
      <c r="H31" s="364">
        <v>38.82</v>
      </c>
      <c r="I31" s="363">
        <v>40230</v>
      </c>
      <c r="J31" s="993" t="s">
        <v>334</v>
      </c>
      <c r="K31" s="994"/>
    </row>
    <row r="32" spans="1:11" ht="13.9" customHeight="1">
      <c r="A32" s="371">
        <v>13</v>
      </c>
      <c r="B32" s="372" t="s">
        <v>335</v>
      </c>
      <c r="C32" s="367">
        <v>20846</v>
      </c>
      <c r="D32" s="367">
        <v>13038</v>
      </c>
      <c r="E32" s="367">
        <v>67450</v>
      </c>
      <c r="F32" s="367">
        <v>139875</v>
      </c>
      <c r="G32" s="368">
        <v>15.81</v>
      </c>
      <c r="H32" s="368">
        <v>35.97</v>
      </c>
      <c r="I32" s="367">
        <v>24601</v>
      </c>
      <c r="J32" s="999" t="s">
        <v>336</v>
      </c>
      <c r="K32" s="1000"/>
    </row>
    <row r="33" spans="1:11" ht="21.75" customHeight="1">
      <c r="A33" s="369">
        <v>1392</v>
      </c>
      <c r="B33" s="370" t="s">
        <v>337</v>
      </c>
      <c r="C33" s="363">
        <v>20879</v>
      </c>
      <c r="D33" s="363">
        <v>11234</v>
      </c>
      <c r="E33" s="363">
        <v>69677</v>
      </c>
      <c r="F33" s="363">
        <v>143504</v>
      </c>
      <c r="G33" s="364">
        <v>16.34</v>
      </c>
      <c r="H33" s="364">
        <v>35.1</v>
      </c>
      <c r="I33" s="363">
        <v>23115</v>
      </c>
      <c r="J33" s="993" t="s">
        <v>338</v>
      </c>
      <c r="K33" s="994"/>
    </row>
    <row r="34" spans="1:11">
      <c r="A34" s="365">
        <v>1393</v>
      </c>
      <c r="B34" s="366" t="s">
        <v>339</v>
      </c>
      <c r="C34" s="367">
        <v>-33</v>
      </c>
      <c r="D34" s="367">
        <v>1804</v>
      </c>
      <c r="E34" s="367">
        <v>43533</v>
      </c>
      <c r="F34" s="367">
        <v>100902</v>
      </c>
      <c r="G34" s="368">
        <v>7.68</v>
      </c>
      <c r="H34" s="368">
        <v>49.18</v>
      </c>
      <c r="I34" s="367">
        <v>41008</v>
      </c>
      <c r="J34" s="995" t="s">
        <v>341</v>
      </c>
      <c r="K34" s="996"/>
    </row>
    <row r="35" spans="1:11" ht="18.75" customHeight="1">
      <c r="A35" s="361">
        <v>14</v>
      </c>
      <c r="B35" s="362" t="s">
        <v>342</v>
      </c>
      <c r="C35" s="363">
        <v>286040</v>
      </c>
      <c r="D35" s="363">
        <v>163495</v>
      </c>
      <c r="E35" s="363">
        <v>70683</v>
      </c>
      <c r="F35" s="363">
        <v>121279</v>
      </c>
      <c r="G35" s="364">
        <v>20.64</v>
      </c>
      <c r="H35" s="364">
        <v>21.08</v>
      </c>
      <c r="I35" s="363">
        <v>24652</v>
      </c>
      <c r="J35" s="991" t="s">
        <v>343</v>
      </c>
      <c r="K35" s="992"/>
    </row>
    <row r="36" spans="1:11" ht="15" customHeight="1">
      <c r="A36" s="365">
        <v>1411</v>
      </c>
      <c r="B36" s="366" t="s">
        <v>344</v>
      </c>
      <c r="C36" s="367">
        <v>3930</v>
      </c>
      <c r="D36" s="367">
        <v>5537</v>
      </c>
      <c r="E36" s="367">
        <v>68954</v>
      </c>
      <c r="F36" s="367">
        <v>176342</v>
      </c>
      <c r="G36" s="368">
        <v>10.19</v>
      </c>
      <c r="H36" s="368">
        <v>50.71</v>
      </c>
      <c r="I36" s="367">
        <v>29931</v>
      </c>
      <c r="J36" s="995" t="s">
        <v>345</v>
      </c>
      <c r="K36" s="996"/>
    </row>
    <row r="37" spans="1:11" ht="16.149999999999999" customHeight="1">
      <c r="A37" s="369">
        <v>1412</v>
      </c>
      <c r="B37" s="370" t="s">
        <v>346</v>
      </c>
      <c r="C37" s="363">
        <v>282369</v>
      </c>
      <c r="D37" s="363">
        <v>157707</v>
      </c>
      <c r="E37" s="363">
        <v>70779</v>
      </c>
      <c r="F37" s="363">
        <v>119682</v>
      </c>
      <c r="G37" s="364">
        <v>21.08</v>
      </c>
      <c r="H37" s="364">
        <v>19.78</v>
      </c>
      <c r="I37" s="363">
        <v>24496</v>
      </c>
      <c r="J37" s="993" t="s">
        <v>576</v>
      </c>
      <c r="K37" s="994"/>
    </row>
    <row r="38" spans="1:11">
      <c r="A38" s="365">
        <v>1430</v>
      </c>
      <c r="B38" s="366" t="s">
        <v>716</v>
      </c>
      <c r="C38" s="367">
        <v>-259</v>
      </c>
      <c r="D38" s="367">
        <v>251</v>
      </c>
      <c r="E38" s="367">
        <v>44294</v>
      </c>
      <c r="F38" s="367">
        <v>98637</v>
      </c>
      <c r="G38" s="368">
        <v>28.05</v>
      </c>
      <c r="H38" s="368">
        <v>27.04</v>
      </c>
      <c r="I38" s="367">
        <v>27868</v>
      </c>
      <c r="J38" s="995" t="s">
        <v>730</v>
      </c>
      <c r="K38" s="996"/>
    </row>
    <row r="39" spans="1:11" ht="15" customHeight="1">
      <c r="A39" s="361">
        <v>15</v>
      </c>
      <c r="B39" s="362" t="s">
        <v>348</v>
      </c>
      <c r="C39" s="363">
        <v>5588</v>
      </c>
      <c r="D39" s="363">
        <v>1480</v>
      </c>
      <c r="E39" s="363">
        <v>113765</v>
      </c>
      <c r="F39" s="363">
        <v>165765</v>
      </c>
      <c r="G39" s="364">
        <v>9.83</v>
      </c>
      <c r="H39" s="364">
        <v>21.54</v>
      </c>
      <c r="I39" s="363">
        <v>23486</v>
      </c>
      <c r="J39" s="991" t="s">
        <v>349</v>
      </c>
      <c r="K39" s="992"/>
    </row>
    <row r="40" spans="1:11" ht="15" customHeight="1">
      <c r="A40" s="365">
        <v>1520</v>
      </c>
      <c r="B40" s="366" t="s">
        <v>350</v>
      </c>
      <c r="C40" s="367">
        <v>5588</v>
      </c>
      <c r="D40" s="367">
        <v>1480</v>
      </c>
      <c r="E40" s="367">
        <v>113765</v>
      </c>
      <c r="F40" s="367">
        <v>165765</v>
      </c>
      <c r="G40" s="368">
        <v>9.83</v>
      </c>
      <c r="H40" s="368">
        <v>21.54</v>
      </c>
      <c r="I40" s="367">
        <v>23486</v>
      </c>
      <c r="J40" s="995" t="s">
        <v>351</v>
      </c>
      <c r="K40" s="996"/>
    </row>
    <row r="41" spans="1:11" ht="22.5">
      <c r="A41" s="361">
        <v>16</v>
      </c>
      <c r="B41" s="362" t="s">
        <v>352</v>
      </c>
      <c r="C41" s="363">
        <v>64018</v>
      </c>
      <c r="D41" s="363">
        <v>216770</v>
      </c>
      <c r="E41" s="363">
        <v>54038</v>
      </c>
      <c r="F41" s="363">
        <v>99032</v>
      </c>
      <c r="G41" s="364">
        <v>7.5</v>
      </c>
      <c r="H41" s="364">
        <v>37.94</v>
      </c>
      <c r="I41" s="363">
        <v>38503</v>
      </c>
      <c r="J41" s="991" t="s">
        <v>353</v>
      </c>
      <c r="K41" s="992"/>
    </row>
    <row r="42" spans="1:11">
      <c r="A42" s="365">
        <v>1622</v>
      </c>
      <c r="B42" s="366" t="s">
        <v>354</v>
      </c>
      <c r="C42" s="367">
        <v>64018</v>
      </c>
      <c r="D42" s="367">
        <v>216770</v>
      </c>
      <c r="E42" s="367">
        <v>54038</v>
      </c>
      <c r="F42" s="367">
        <v>99032</v>
      </c>
      <c r="G42" s="368">
        <v>7.5</v>
      </c>
      <c r="H42" s="368">
        <v>37.94</v>
      </c>
      <c r="I42" s="367">
        <v>38503</v>
      </c>
      <c r="J42" s="995" t="s">
        <v>355</v>
      </c>
      <c r="K42" s="996"/>
    </row>
    <row r="43" spans="1:11">
      <c r="A43" s="361" t="s">
        <v>41</v>
      </c>
      <c r="B43" s="362" t="s">
        <v>356</v>
      </c>
      <c r="C43" s="363">
        <v>32386</v>
      </c>
      <c r="D43" s="363">
        <v>51430</v>
      </c>
      <c r="E43" s="363">
        <v>69494</v>
      </c>
      <c r="F43" s="363">
        <v>183391</v>
      </c>
      <c r="G43" s="364">
        <v>2.4</v>
      </c>
      <c r="H43" s="364">
        <v>59.7</v>
      </c>
      <c r="I43" s="363">
        <v>34727</v>
      </c>
      <c r="J43" s="991" t="s">
        <v>357</v>
      </c>
      <c r="K43" s="992"/>
    </row>
    <row r="44" spans="1:11" ht="22.5">
      <c r="A44" s="365">
        <v>1702</v>
      </c>
      <c r="B44" s="366" t="s">
        <v>358</v>
      </c>
      <c r="C44" s="367">
        <v>-1539</v>
      </c>
      <c r="D44" s="367">
        <v>35043</v>
      </c>
      <c r="E44" s="367">
        <v>45934</v>
      </c>
      <c r="F44" s="367">
        <v>133464</v>
      </c>
      <c r="G44" s="368">
        <v>3</v>
      </c>
      <c r="H44" s="368">
        <v>62.58</v>
      </c>
      <c r="I44" s="367">
        <v>36656</v>
      </c>
      <c r="J44" s="995" t="s">
        <v>359</v>
      </c>
      <c r="K44" s="996"/>
    </row>
    <row r="45" spans="1:11">
      <c r="A45" s="369">
        <v>1709</v>
      </c>
      <c r="B45" s="370" t="s">
        <v>360</v>
      </c>
      <c r="C45" s="363">
        <v>33925</v>
      </c>
      <c r="D45" s="363">
        <v>16387</v>
      </c>
      <c r="E45" s="363">
        <v>112233</v>
      </c>
      <c r="F45" s="363">
        <v>273960</v>
      </c>
      <c r="G45" s="364">
        <v>1.87</v>
      </c>
      <c r="H45" s="364">
        <v>57.16</v>
      </c>
      <c r="I45" s="363">
        <v>31213</v>
      </c>
      <c r="J45" s="993" t="s">
        <v>361</v>
      </c>
      <c r="K45" s="994"/>
    </row>
    <row r="46" spans="1:11">
      <c r="A46" s="679">
        <v>18</v>
      </c>
      <c r="B46" s="680" t="s">
        <v>362</v>
      </c>
      <c r="C46" s="681">
        <v>103333</v>
      </c>
      <c r="D46" s="681">
        <v>264159</v>
      </c>
      <c r="E46" s="681">
        <v>126928</v>
      </c>
      <c r="F46" s="681">
        <v>202958</v>
      </c>
      <c r="G46" s="682">
        <v>8.5399999999999991</v>
      </c>
      <c r="H46" s="682">
        <v>28.92</v>
      </c>
      <c r="I46" s="681">
        <v>77375</v>
      </c>
      <c r="J46" s="1001" t="s">
        <v>365</v>
      </c>
      <c r="K46" s="1002"/>
    </row>
    <row r="47" spans="1:11">
      <c r="A47" s="652">
        <v>1811</v>
      </c>
      <c r="B47" s="678" t="s">
        <v>366</v>
      </c>
      <c r="C47" s="601">
        <v>96454</v>
      </c>
      <c r="D47" s="601">
        <v>261544</v>
      </c>
      <c r="E47" s="601">
        <v>125229</v>
      </c>
      <c r="F47" s="601">
        <v>200005</v>
      </c>
      <c r="G47" s="602">
        <v>8.64</v>
      </c>
      <c r="H47" s="602">
        <v>28.75</v>
      </c>
      <c r="I47" s="601">
        <v>77449</v>
      </c>
      <c r="J47" s="1007" t="s">
        <v>368</v>
      </c>
      <c r="K47" s="1008"/>
    </row>
    <row r="48" spans="1:11">
      <c r="A48" s="365">
        <v>1820</v>
      </c>
      <c r="B48" s="366" t="s">
        <v>369</v>
      </c>
      <c r="C48" s="367">
        <v>6879</v>
      </c>
      <c r="D48" s="367">
        <v>2615</v>
      </c>
      <c r="E48" s="367">
        <v>282305</v>
      </c>
      <c r="F48" s="367">
        <v>472987</v>
      </c>
      <c r="G48" s="368">
        <v>4.7</v>
      </c>
      <c r="H48" s="368">
        <v>35.619999999999997</v>
      </c>
      <c r="I48" s="367">
        <v>70677</v>
      </c>
      <c r="J48" s="995" t="s">
        <v>370</v>
      </c>
      <c r="K48" s="996"/>
    </row>
    <row r="49" spans="1:11">
      <c r="A49" s="361">
        <v>19</v>
      </c>
      <c r="B49" s="362" t="s">
        <v>371</v>
      </c>
      <c r="C49" s="363">
        <v>3656299</v>
      </c>
      <c r="D49" s="363">
        <v>433607</v>
      </c>
      <c r="E49" s="363">
        <v>4907395</v>
      </c>
      <c r="F49" s="363">
        <v>43773955</v>
      </c>
      <c r="G49" s="364">
        <v>0.92</v>
      </c>
      <c r="H49" s="364">
        <v>87.87</v>
      </c>
      <c r="I49" s="363">
        <v>490505</v>
      </c>
      <c r="J49" s="991" t="s">
        <v>372</v>
      </c>
      <c r="K49" s="992"/>
    </row>
    <row r="50" spans="1:11">
      <c r="A50" s="371">
        <v>20</v>
      </c>
      <c r="B50" s="372" t="s">
        <v>373</v>
      </c>
      <c r="C50" s="367">
        <v>29147768</v>
      </c>
      <c r="D50" s="367">
        <v>2540472</v>
      </c>
      <c r="E50" s="367">
        <v>4382314</v>
      </c>
      <c r="F50" s="367">
        <v>6741469</v>
      </c>
      <c r="G50" s="368">
        <v>1.9</v>
      </c>
      <c r="H50" s="368">
        <v>33.1</v>
      </c>
      <c r="I50" s="367">
        <v>322805</v>
      </c>
      <c r="J50" s="999" t="s">
        <v>375</v>
      </c>
      <c r="K50" s="1000"/>
    </row>
    <row r="51" spans="1:11" ht="13.9" customHeight="1" thickBot="1">
      <c r="A51" s="674">
        <v>21</v>
      </c>
      <c r="B51" s="675" t="s">
        <v>376</v>
      </c>
      <c r="C51" s="676">
        <v>18149</v>
      </c>
      <c r="D51" s="676">
        <v>8410</v>
      </c>
      <c r="E51" s="676">
        <v>141498</v>
      </c>
      <c r="F51" s="676">
        <v>294672</v>
      </c>
      <c r="G51" s="677">
        <v>2.35</v>
      </c>
      <c r="H51" s="677">
        <v>49.63</v>
      </c>
      <c r="I51" s="676">
        <v>32347</v>
      </c>
      <c r="J51" s="1009" t="s">
        <v>377</v>
      </c>
      <c r="K51" s="1010"/>
    </row>
    <row r="52" spans="1:11" ht="21.6" customHeight="1" thickTop="1">
      <c r="A52" s="392">
        <v>2100</v>
      </c>
      <c r="B52" s="393" t="s">
        <v>378</v>
      </c>
      <c r="C52" s="395">
        <v>18149</v>
      </c>
      <c r="D52" s="395">
        <v>8410</v>
      </c>
      <c r="E52" s="395">
        <v>141498</v>
      </c>
      <c r="F52" s="395">
        <v>294672</v>
      </c>
      <c r="G52" s="604">
        <v>2.35</v>
      </c>
      <c r="H52" s="604">
        <v>49.63</v>
      </c>
      <c r="I52" s="395">
        <v>32347</v>
      </c>
      <c r="J52" s="1011" t="s">
        <v>379</v>
      </c>
      <c r="K52" s="1012"/>
    </row>
    <row r="53" spans="1:11">
      <c r="A53" s="361">
        <v>22</v>
      </c>
      <c r="B53" s="362" t="s">
        <v>380</v>
      </c>
      <c r="C53" s="363">
        <v>513503</v>
      </c>
      <c r="D53" s="363">
        <v>304402</v>
      </c>
      <c r="E53" s="363">
        <v>131508</v>
      </c>
      <c r="F53" s="363">
        <v>354912</v>
      </c>
      <c r="G53" s="364">
        <v>3.5</v>
      </c>
      <c r="H53" s="364">
        <v>59.44</v>
      </c>
      <c r="I53" s="363">
        <v>43086</v>
      </c>
      <c r="J53" s="991" t="s">
        <v>381</v>
      </c>
      <c r="K53" s="992"/>
    </row>
    <row r="54" spans="1:11" ht="22.5" customHeight="1">
      <c r="A54" s="365">
        <v>2211</v>
      </c>
      <c r="B54" s="366" t="s">
        <v>382</v>
      </c>
      <c r="C54" s="367">
        <v>3892</v>
      </c>
      <c r="D54" s="367">
        <v>2400</v>
      </c>
      <c r="E54" s="367">
        <v>145383</v>
      </c>
      <c r="F54" s="367">
        <v>221624</v>
      </c>
      <c r="G54" s="368">
        <v>14.91</v>
      </c>
      <c r="H54" s="368">
        <v>19.5</v>
      </c>
      <c r="I54" s="367">
        <v>53335</v>
      </c>
      <c r="J54" s="995" t="s">
        <v>383</v>
      </c>
      <c r="K54" s="996"/>
    </row>
    <row r="55" spans="1:11">
      <c r="A55" s="369">
        <v>2220</v>
      </c>
      <c r="B55" s="370" t="s">
        <v>384</v>
      </c>
      <c r="C55" s="363">
        <v>509611</v>
      </c>
      <c r="D55" s="363">
        <v>302002</v>
      </c>
      <c r="E55" s="363">
        <v>131419</v>
      </c>
      <c r="F55" s="363">
        <v>355764</v>
      </c>
      <c r="G55" s="364">
        <v>3.46</v>
      </c>
      <c r="H55" s="364">
        <v>59.6</v>
      </c>
      <c r="I55" s="363">
        <v>43020</v>
      </c>
      <c r="J55" s="993" t="s">
        <v>385</v>
      </c>
      <c r="K55" s="994"/>
    </row>
    <row r="56" spans="1:11">
      <c r="A56" s="371">
        <v>23</v>
      </c>
      <c r="B56" s="372" t="s">
        <v>386</v>
      </c>
      <c r="C56" s="367">
        <v>3033425</v>
      </c>
      <c r="D56" s="367">
        <v>780357</v>
      </c>
      <c r="E56" s="367">
        <v>218632</v>
      </c>
      <c r="F56" s="367">
        <v>460384</v>
      </c>
      <c r="G56" s="368">
        <v>5.4</v>
      </c>
      <c r="H56" s="368">
        <v>47.11</v>
      </c>
      <c r="I56" s="367">
        <v>38864</v>
      </c>
      <c r="J56" s="999" t="s">
        <v>387</v>
      </c>
      <c r="K56" s="1000"/>
    </row>
    <row r="57" spans="1:11">
      <c r="A57" s="369">
        <v>2310</v>
      </c>
      <c r="B57" s="370" t="s">
        <v>388</v>
      </c>
      <c r="C57" s="363">
        <v>81101</v>
      </c>
      <c r="D57" s="363">
        <v>59039</v>
      </c>
      <c r="E57" s="363">
        <v>103357</v>
      </c>
      <c r="F57" s="363">
        <v>248259</v>
      </c>
      <c r="G57" s="364">
        <v>7.15</v>
      </c>
      <c r="H57" s="364">
        <v>51.21</v>
      </c>
      <c r="I57" s="363">
        <v>38893</v>
      </c>
      <c r="J57" s="993" t="s">
        <v>390</v>
      </c>
      <c r="K57" s="994"/>
    </row>
    <row r="58" spans="1:11">
      <c r="A58" s="365">
        <v>2394</v>
      </c>
      <c r="B58" s="366" t="s">
        <v>391</v>
      </c>
      <c r="C58" s="367">
        <v>1152782</v>
      </c>
      <c r="D58" s="367">
        <v>71364</v>
      </c>
      <c r="E58" s="367">
        <v>1529316</v>
      </c>
      <c r="F58" s="367">
        <v>2157482</v>
      </c>
      <c r="G58" s="368">
        <v>5.96</v>
      </c>
      <c r="H58" s="368">
        <v>23.16</v>
      </c>
      <c r="I58" s="367">
        <v>77909</v>
      </c>
      <c r="J58" s="995" t="s">
        <v>392</v>
      </c>
      <c r="K58" s="996"/>
    </row>
    <row r="59" spans="1:11" ht="16.149999999999999" customHeight="1">
      <c r="A59" s="369">
        <v>2395</v>
      </c>
      <c r="B59" s="370" t="s">
        <v>393</v>
      </c>
      <c r="C59" s="363">
        <v>1706131</v>
      </c>
      <c r="D59" s="363">
        <v>587694</v>
      </c>
      <c r="E59" s="363">
        <v>167898</v>
      </c>
      <c r="F59" s="363">
        <v>414339</v>
      </c>
      <c r="G59" s="364">
        <v>4.95</v>
      </c>
      <c r="H59" s="364">
        <v>54.53</v>
      </c>
      <c r="I59" s="363">
        <v>36964</v>
      </c>
      <c r="J59" s="993" t="s">
        <v>394</v>
      </c>
      <c r="K59" s="994"/>
    </row>
    <row r="60" spans="1:11">
      <c r="A60" s="365">
        <v>2396</v>
      </c>
      <c r="B60" s="366" t="s">
        <v>395</v>
      </c>
      <c r="C60" s="367">
        <v>66718</v>
      </c>
      <c r="D60" s="367">
        <v>41142</v>
      </c>
      <c r="E60" s="367">
        <v>96174</v>
      </c>
      <c r="F60" s="367">
        <v>152891</v>
      </c>
      <c r="G60" s="368">
        <v>9.43</v>
      </c>
      <c r="H60" s="368">
        <v>27.66</v>
      </c>
      <c r="I60" s="367">
        <v>34001</v>
      </c>
      <c r="J60" s="995" t="s">
        <v>396</v>
      </c>
      <c r="K60" s="996"/>
    </row>
    <row r="61" spans="1:11">
      <c r="A61" s="369">
        <v>2399</v>
      </c>
      <c r="B61" s="370" t="s">
        <v>397</v>
      </c>
      <c r="C61" s="363">
        <v>26693</v>
      </c>
      <c r="D61" s="363">
        <v>21118</v>
      </c>
      <c r="E61" s="363">
        <v>93846</v>
      </c>
      <c r="F61" s="363">
        <v>237440</v>
      </c>
      <c r="G61" s="364">
        <v>8.9700000000000006</v>
      </c>
      <c r="H61" s="364">
        <v>51.51</v>
      </c>
      <c r="I61" s="363">
        <v>39400</v>
      </c>
      <c r="J61" s="993" t="s">
        <v>398</v>
      </c>
      <c r="K61" s="994"/>
    </row>
    <row r="62" spans="1:11">
      <c r="A62" s="371">
        <v>24</v>
      </c>
      <c r="B62" s="372" t="s">
        <v>399</v>
      </c>
      <c r="C62" s="367">
        <v>3931515</v>
      </c>
      <c r="D62" s="367">
        <v>861667</v>
      </c>
      <c r="E62" s="367">
        <v>206891</v>
      </c>
      <c r="F62" s="367">
        <v>5258957</v>
      </c>
      <c r="G62" s="368">
        <v>4.2699999999999996</v>
      </c>
      <c r="H62" s="368">
        <v>56.39</v>
      </c>
      <c r="I62" s="367">
        <v>310287</v>
      </c>
      <c r="J62" s="999" t="s">
        <v>400</v>
      </c>
      <c r="K62" s="1000"/>
    </row>
    <row r="63" spans="1:11">
      <c r="A63" s="371">
        <v>25</v>
      </c>
      <c r="B63" s="372" t="s">
        <v>401</v>
      </c>
      <c r="C63" s="367">
        <v>1339343</v>
      </c>
      <c r="D63" s="367">
        <v>975251</v>
      </c>
      <c r="E63" s="367">
        <v>115246</v>
      </c>
      <c r="F63" s="367">
        <v>283632</v>
      </c>
      <c r="G63" s="368">
        <v>4.29</v>
      </c>
      <c r="H63" s="368">
        <v>55.08</v>
      </c>
      <c r="I63" s="367">
        <v>45460</v>
      </c>
      <c r="J63" s="999" t="s">
        <v>402</v>
      </c>
      <c r="K63" s="1000"/>
    </row>
    <row r="64" spans="1:11">
      <c r="A64" s="369">
        <v>2511</v>
      </c>
      <c r="B64" s="370" t="s">
        <v>403</v>
      </c>
      <c r="C64" s="363">
        <v>1250012</v>
      </c>
      <c r="D64" s="363">
        <v>923957</v>
      </c>
      <c r="E64" s="363">
        <v>114809</v>
      </c>
      <c r="F64" s="363">
        <v>284475</v>
      </c>
      <c r="G64" s="364">
        <v>4.05</v>
      </c>
      <c r="H64" s="364">
        <v>55.59</v>
      </c>
      <c r="I64" s="363">
        <v>45868</v>
      </c>
      <c r="J64" s="993" t="s">
        <v>404</v>
      </c>
      <c r="K64" s="994"/>
    </row>
    <row r="65" spans="1:11">
      <c r="A65" s="365">
        <v>2591</v>
      </c>
      <c r="B65" s="366" t="s">
        <v>596</v>
      </c>
      <c r="C65" s="367">
        <v>11317</v>
      </c>
      <c r="D65" s="367">
        <v>9378</v>
      </c>
      <c r="E65" s="367">
        <v>106803</v>
      </c>
      <c r="F65" s="367">
        <v>197532</v>
      </c>
      <c r="G65" s="368">
        <v>20.45</v>
      </c>
      <c r="H65" s="368">
        <v>25.48</v>
      </c>
      <c r="I65" s="367">
        <v>44659</v>
      </c>
      <c r="J65" s="995" t="s">
        <v>406</v>
      </c>
      <c r="K65" s="996"/>
    </row>
    <row r="66" spans="1:11">
      <c r="A66" s="369">
        <v>2592</v>
      </c>
      <c r="B66" s="370" t="s">
        <v>407</v>
      </c>
      <c r="C66" s="363">
        <v>49313</v>
      </c>
      <c r="D66" s="363">
        <v>26884</v>
      </c>
      <c r="E66" s="363">
        <v>131410</v>
      </c>
      <c r="F66" s="363">
        <v>258039</v>
      </c>
      <c r="G66" s="364">
        <v>5.63</v>
      </c>
      <c r="H66" s="364">
        <v>43.44</v>
      </c>
      <c r="I66" s="363">
        <v>42672</v>
      </c>
      <c r="J66" s="993" t="s">
        <v>408</v>
      </c>
      <c r="K66" s="994"/>
    </row>
    <row r="67" spans="1:11">
      <c r="A67" s="365">
        <v>2599</v>
      </c>
      <c r="B67" s="366" t="s">
        <v>409</v>
      </c>
      <c r="C67" s="367">
        <v>28701</v>
      </c>
      <c r="D67" s="367">
        <v>15032</v>
      </c>
      <c r="E67" s="367">
        <v>116028</v>
      </c>
      <c r="F67" s="367">
        <v>320426</v>
      </c>
      <c r="G67" s="368">
        <v>7.29</v>
      </c>
      <c r="H67" s="368">
        <v>56.5</v>
      </c>
      <c r="I67" s="367">
        <v>32051</v>
      </c>
      <c r="J67" s="995" t="s">
        <v>410</v>
      </c>
      <c r="K67" s="996"/>
    </row>
    <row r="68" spans="1:11">
      <c r="A68" s="361">
        <v>27</v>
      </c>
      <c r="B68" s="362" t="s">
        <v>411</v>
      </c>
      <c r="C68" s="363">
        <v>496213</v>
      </c>
      <c r="D68" s="363">
        <v>101503</v>
      </c>
      <c r="E68" s="363">
        <v>308821</v>
      </c>
      <c r="F68" s="363">
        <v>1221040</v>
      </c>
      <c r="G68" s="364">
        <v>1.23</v>
      </c>
      <c r="H68" s="364">
        <v>73.47</v>
      </c>
      <c r="I68" s="363">
        <v>49106</v>
      </c>
      <c r="J68" s="991" t="s">
        <v>413</v>
      </c>
      <c r="K68" s="992"/>
    </row>
    <row r="69" spans="1:11" ht="22.5">
      <c r="A69" s="365">
        <v>2710</v>
      </c>
      <c r="B69" s="366" t="s">
        <v>600</v>
      </c>
      <c r="C69" s="367">
        <v>79358</v>
      </c>
      <c r="D69" s="367">
        <v>29030</v>
      </c>
      <c r="E69" s="367">
        <v>188612</v>
      </c>
      <c r="F69" s="367">
        <v>483286</v>
      </c>
      <c r="G69" s="368">
        <v>2.62</v>
      </c>
      <c r="H69" s="368">
        <v>58.35</v>
      </c>
      <c r="I69" s="367">
        <v>45933</v>
      </c>
      <c r="J69" s="995" t="s">
        <v>414</v>
      </c>
      <c r="K69" s="996"/>
    </row>
    <row r="70" spans="1:11" ht="22.5">
      <c r="A70" s="369">
        <v>2730</v>
      </c>
      <c r="B70" s="370" t="s">
        <v>415</v>
      </c>
      <c r="C70" s="363">
        <v>352191</v>
      </c>
      <c r="D70" s="363">
        <v>41795</v>
      </c>
      <c r="E70" s="363">
        <v>524097</v>
      </c>
      <c r="F70" s="363">
        <v>2569913</v>
      </c>
      <c r="G70" s="364">
        <v>0.57999999999999996</v>
      </c>
      <c r="H70" s="364">
        <v>79.03</v>
      </c>
      <c r="I70" s="363">
        <v>52772</v>
      </c>
      <c r="J70" s="993" t="s">
        <v>416</v>
      </c>
      <c r="K70" s="994"/>
    </row>
    <row r="71" spans="1:11" ht="21" customHeight="1">
      <c r="A71" s="365">
        <v>2740</v>
      </c>
      <c r="B71" s="366" t="s">
        <v>417</v>
      </c>
      <c r="C71" s="367">
        <v>10140</v>
      </c>
      <c r="D71" s="367">
        <v>6337</v>
      </c>
      <c r="E71" s="367">
        <v>238784</v>
      </c>
      <c r="F71" s="367">
        <v>363706</v>
      </c>
      <c r="G71" s="368">
        <v>2.0099999999999998</v>
      </c>
      <c r="H71" s="368">
        <v>32.340000000000003</v>
      </c>
      <c r="I71" s="367">
        <v>79208</v>
      </c>
      <c r="J71" s="995" t="s">
        <v>418</v>
      </c>
      <c r="K71" s="996"/>
    </row>
    <row r="72" spans="1:11" ht="25.5" customHeight="1">
      <c r="A72" s="369">
        <v>2750</v>
      </c>
      <c r="B72" s="370" t="s">
        <v>691</v>
      </c>
      <c r="C72" s="363">
        <v>21166</v>
      </c>
      <c r="D72" s="363">
        <v>8001</v>
      </c>
      <c r="E72" s="363">
        <v>152346</v>
      </c>
      <c r="F72" s="363">
        <v>270536</v>
      </c>
      <c r="G72" s="364">
        <v>6.61</v>
      </c>
      <c r="H72" s="364">
        <v>37.08</v>
      </c>
      <c r="I72" s="363">
        <v>39027</v>
      </c>
      <c r="J72" s="993" t="s">
        <v>729</v>
      </c>
      <c r="K72" s="994"/>
    </row>
    <row r="73" spans="1:11">
      <c r="A73" s="365">
        <v>2790</v>
      </c>
      <c r="B73" s="366" t="s">
        <v>419</v>
      </c>
      <c r="C73" s="367">
        <v>33358</v>
      </c>
      <c r="D73" s="367">
        <v>16340</v>
      </c>
      <c r="E73" s="367">
        <v>153353</v>
      </c>
      <c r="F73" s="367">
        <v>295400</v>
      </c>
      <c r="G73" s="368">
        <v>6.75</v>
      </c>
      <c r="H73" s="368">
        <v>41.34</v>
      </c>
      <c r="I73" s="367">
        <v>45643</v>
      </c>
      <c r="J73" s="995" t="s">
        <v>420</v>
      </c>
      <c r="K73" s="996"/>
    </row>
    <row r="74" spans="1:11">
      <c r="A74" s="361">
        <v>28</v>
      </c>
      <c r="B74" s="362" t="s">
        <v>421</v>
      </c>
      <c r="C74" s="363">
        <v>6876</v>
      </c>
      <c r="D74" s="363">
        <v>62836</v>
      </c>
      <c r="E74" s="363">
        <v>51912</v>
      </c>
      <c r="F74" s="363">
        <v>188511</v>
      </c>
      <c r="G74" s="364">
        <v>2.34</v>
      </c>
      <c r="H74" s="364">
        <v>70.12</v>
      </c>
      <c r="I74" s="363">
        <v>42399</v>
      </c>
      <c r="J74" s="991" t="s">
        <v>422</v>
      </c>
      <c r="K74" s="992"/>
    </row>
    <row r="75" spans="1:11" ht="21" customHeight="1">
      <c r="A75" s="365">
        <v>2810</v>
      </c>
      <c r="B75" s="366" t="s">
        <v>423</v>
      </c>
      <c r="C75" s="367">
        <v>6876</v>
      </c>
      <c r="D75" s="367">
        <v>62836</v>
      </c>
      <c r="E75" s="367">
        <v>51912</v>
      </c>
      <c r="F75" s="367">
        <v>188511</v>
      </c>
      <c r="G75" s="368">
        <v>2.34</v>
      </c>
      <c r="H75" s="368">
        <v>70.12</v>
      </c>
      <c r="I75" s="367">
        <v>42399</v>
      </c>
      <c r="J75" s="995" t="s">
        <v>424</v>
      </c>
      <c r="K75" s="996"/>
    </row>
    <row r="76" spans="1:11" ht="21" customHeight="1">
      <c r="A76" s="361">
        <v>29</v>
      </c>
      <c r="B76" s="362" t="s">
        <v>607</v>
      </c>
      <c r="C76" s="363">
        <v>22440</v>
      </c>
      <c r="D76" s="363">
        <v>7553</v>
      </c>
      <c r="E76" s="363">
        <v>117870</v>
      </c>
      <c r="F76" s="363">
        <v>195381</v>
      </c>
      <c r="G76" s="364">
        <v>1.89</v>
      </c>
      <c r="H76" s="364">
        <v>37.78</v>
      </c>
      <c r="I76" s="363">
        <v>28831</v>
      </c>
      <c r="J76" s="991" t="s">
        <v>426</v>
      </c>
      <c r="K76" s="992"/>
    </row>
    <row r="77" spans="1:11" ht="24.75" customHeight="1">
      <c r="A77" s="365">
        <v>2920</v>
      </c>
      <c r="B77" s="366" t="s">
        <v>427</v>
      </c>
      <c r="C77" s="367">
        <v>22364</v>
      </c>
      <c r="D77" s="367">
        <v>5267</v>
      </c>
      <c r="E77" s="367">
        <v>124914</v>
      </c>
      <c r="F77" s="367">
        <v>204849</v>
      </c>
      <c r="G77" s="368">
        <v>1.35</v>
      </c>
      <c r="H77" s="368">
        <v>37.67</v>
      </c>
      <c r="I77" s="367">
        <v>23621</v>
      </c>
      <c r="J77" s="995" t="s">
        <v>428</v>
      </c>
      <c r="K77" s="996"/>
    </row>
    <row r="78" spans="1:11">
      <c r="A78" s="369">
        <v>2930</v>
      </c>
      <c r="B78" s="370" t="s">
        <v>429</v>
      </c>
      <c r="C78" s="363">
        <v>76</v>
      </c>
      <c r="D78" s="363">
        <v>2286</v>
      </c>
      <c r="E78" s="363">
        <v>77232</v>
      </c>
      <c r="F78" s="363">
        <v>140756</v>
      </c>
      <c r="G78" s="364">
        <v>6.42</v>
      </c>
      <c r="H78" s="364">
        <v>38.71</v>
      </c>
      <c r="I78" s="363">
        <v>58626</v>
      </c>
      <c r="J78" s="993" t="s">
        <v>431</v>
      </c>
      <c r="K78" s="994"/>
    </row>
    <row r="79" spans="1:11">
      <c r="A79" s="679">
        <v>30</v>
      </c>
      <c r="B79" s="680" t="s">
        <v>432</v>
      </c>
      <c r="C79" s="681">
        <v>2705</v>
      </c>
      <c r="D79" s="681">
        <v>1880</v>
      </c>
      <c r="E79" s="681">
        <v>102047</v>
      </c>
      <c r="F79" s="681">
        <v>201185</v>
      </c>
      <c r="G79" s="682">
        <v>4.03</v>
      </c>
      <c r="H79" s="682">
        <v>45.25</v>
      </c>
      <c r="I79" s="681">
        <v>38376</v>
      </c>
      <c r="J79" s="1001" t="s">
        <v>433</v>
      </c>
      <c r="K79" s="1002"/>
    </row>
    <row r="80" spans="1:11" ht="15.75" thickBot="1">
      <c r="A80" s="683">
        <v>3012</v>
      </c>
      <c r="B80" s="684" t="s">
        <v>434</v>
      </c>
      <c r="C80" s="685">
        <v>2705</v>
      </c>
      <c r="D80" s="685">
        <v>1880</v>
      </c>
      <c r="E80" s="685">
        <v>102047</v>
      </c>
      <c r="F80" s="685">
        <v>201185</v>
      </c>
      <c r="G80" s="686">
        <v>4.03</v>
      </c>
      <c r="H80" s="686">
        <v>45.25</v>
      </c>
      <c r="I80" s="685">
        <v>38376</v>
      </c>
      <c r="J80" s="1003" t="s">
        <v>435</v>
      </c>
      <c r="K80" s="1004"/>
    </row>
    <row r="81" spans="1:11" ht="15.75" thickTop="1">
      <c r="A81" s="599">
        <v>31</v>
      </c>
      <c r="B81" s="600" t="s">
        <v>436</v>
      </c>
      <c r="C81" s="601">
        <v>273062</v>
      </c>
      <c r="D81" s="601">
        <v>164154</v>
      </c>
      <c r="E81" s="601">
        <v>123824</v>
      </c>
      <c r="F81" s="601">
        <v>229643</v>
      </c>
      <c r="G81" s="602">
        <v>14.39</v>
      </c>
      <c r="H81" s="602">
        <v>31.69</v>
      </c>
      <c r="I81" s="601">
        <v>43301</v>
      </c>
      <c r="J81" s="1005" t="s">
        <v>437</v>
      </c>
      <c r="K81" s="1006"/>
    </row>
    <row r="82" spans="1:11">
      <c r="A82" s="365">
        <v>3100</v>
      </c>
      <c r="B82" s="366" t="s">
        <v>436</v>
      </c>
      <c r="C82" s="367">
        <v>273062</v>
      </c>
      <c r="D82" s="367">
        <v>164154</v>
      </c>
      <c r="E82" s="367">
        <v>123824</v>
      </c>
      <c r="F82" s="367">
        <v>229643</v>
      </c>
      <c r="G82" s="368">
        <v>14.39</v>
      </c>
      <c r="H82" s="368">
        <v>31.69</v>
      </c>
      <c r="I82" s="367">
        <v>43301</v>
      </c>
      <c r="J82" s="995" t="s">
        <v>438</v>
      </c>
      <c r="K82" s="996"/>
    </row>
    <row r="83" spans="1:11">
      <c r="A83" s="361">
        <v>32</v>
      </c>
      <c r="B83" s="362" t="s">
        <v>439</v>
      </c>
      <c r="C83" s="363">
        <v>23330</v>
      </c>
      <c r="D83" s="363">
        <v>9508</v>
      </c>
      <c r="E83" s="363">
        <v>203382</v>
      </c>
      <c r="F83" s="363">
        <v>321708</v>
      </c>
      <c r="G83" s="364">
        <v>2.1800000000000002</v>
      </c>
      <c r="H83" s="364">
        <v>34.6</v>
      </c>
      <c r="I83" s="363">
        <v>52241</v>
      </c>
      <c r="J83" s="991" t="s">
        <v>440</v>
      </c>
      <c r="K83" s="992"/>
    </row>
    <row r="84" spans="1:11">
      <c r="A84" s="365">
        <v>3250</v>
      </c>
      <c r="B84" s="366" t="s">
        <v>441</v>
      </c>
      <c r="C84" s="367">
        <v>17947</v>
      </c>
      <c r="D84" s="367">
        <v>5531</v>
      </c>
      <c r="E84" s="367">
        <v>279353</v>
      </c>
      <c r="F84" s="367">
        <v>433884</v>
      </c>
      <c r="G84" s="368">
        <v>0.47</v>
      </c>
      <c r="H84" s="368">
        <v>35.14</v>
      </c>
      <c r="I84" s="367">
        <v>55867</v>
      </c>
      <c r="J84" s="995" t="s">
        <v>442</v>
      </c>
      <c r="K84" s="996"/>
    </row>
    <row r="85" spans="1:11">
      <c r="A85" s="369">
        <v>3290</v>
      </c>
      <c r="B85" s="370" t="s">
        <v>443</v>
      </c>
      <c r="C85" s="363">
        <v>5383</v>
      </c>
      <c r="D85" s="363">
        <v>3977</v>
      </c>
      <c r="E85" s="363">
        <v>112767</v>
      </c>
      <c r="F85" s="363">
        <v>187907</v>
      </c>
      <c r="G85" s="364">
        <v>6.88</v>
      </c>
      <c r="H85" s="364">
        <v>33.11</v>
      </c>
      <c r="I85" s="363">
        <v>47917</v>
      </c>
      <c r="J85" s="993" t="s">
        <v>444</v>
      </c>
      <c r="K85" s="994"/>
    </row>
    <row r="86" spans="1:11">
      <c r="A86" s="371">
        <v>33</v>
      </c>
      <c r="B86" s="372" t="s">
        <v>445</v>
      </c>
      <c r="C86" s="367">
        <v>955234</v>
      </c>
      <c r="D86" s="367">
        <v>152992</v>
      </c>
      <c r="E86" s="367">
        <v>533560</v>
      </c>
      <c r="F86" s="367">
        <v>731144</v>
      </c>
      <c r="G86" s="368">
        <v>15.01</v>
      </c>
      <c r="H86" s="368">
        <v>12.01</v>
      </c>
      <c r="I86" s="367">
        <v>59833</v>
      </c>
      <c r="J86" s="999" t="s">
        <v>446</v>
      </c>
      <c r="K86" s="1000"/>
    </row>
    <row r="87" spans="1:11">
      <c r="A87" s="369">
        <v>3311</v>
      </c>
      <c r="B87" s="370" t="s">
        <v>447</v>
      </c>
      <c r="C87" s="363">
        <v>2401</v>
      </c>
      <c r="D87" s="363">
        <v>2747</v>
      </c>
      <c r="E87" s="363">
        <v>53320</v>
      </c>
      <c r="F87" s="363">
        <v>69123</v>
      </c>
      <c r="G87" s="364">
        <v>15.91</v>
      </c>
      <c r="H87" s="364">
        <v>6.95</v>
      </c>
      <c r="I87" s="363">
        <v>28320</v>
      </c>
      <c r="J87" s="993" t="s">
        <v>449</v>
      </c>
      <c r="K87" s="994"/>
    </row>
    <row r="88" spans="1:11" ht="19.5" customHeight="1">
      <c r="A88" s="365">
        <v>3315</v>
      </c>
      <c r="B88" s="366" t="s">
        <v>452</v>
      </c>
      <c r="C88" s="367">
        <v>902090</v>
      </c>
      <c r="D88" s="367">
        <v>131576</v>
      </c>
      <c r="E88" s="367">
        <v>631600</v>
      </c>
      <c r="F88" s="367">
        <v>842397</v>
      </c>
      <c r="G88" s="368">
        <v>15.67</v>
      </c>
      <c r="H88" s="368">
        <v>9.35</v>
      </c>
      <c r="I88" s="367">
        <v>64309</v>
      </c>
      <c r="J88" s="995" t="s">
        <v>453</v>
      </c>
      <c r="K88" s="996"/>
    </row>
    <row r="89" spans="1:11" ht="15.75">
      <c r="A89" s="375" t="s">
        <v>454</v>
      </c>
      <c r="B89" s="376" t="s">
        <v>455</v>
      </c>
      <c r="C89" s="363">
        <v>10565899</v>
      </c>
      <c r="D89" s="363">
        <v>1358404</v>
      </c>
      <c r="E89" s="363">
        <v>3035728</v>
      </c>
      <c r="F89" s="363">
        <v>7021819</v>
      </c>
      <c r="G89" s="364">
        <v>2.46</v>
      </c>
      <c r="H89" s="364">
        <v>54.31</v>
      </c>
      <c r="I89" s="363">
        <v>334171</v>
      </c>
      <c r="J89" s="997" t="s">
        <v>456</v>
      </c>
      <c r="K89" s="998"/>
    </row>
    <row r="90" spans="1:11">
      <c r="A90" s="371">
        <v>35</v>
      </c>
      <c r="B90" s="372" t="s">
        <v>455</v>
      </c>
      <c r="C90" s="367">
        <v>10565899</v>
      </c>
      <c r="D90" s="367">
        <v>1358404</v>
      </c>
      <c r="E90" s="367">
        <v>3035728</v>
      </c>
      <c r="F90" s="367">
        <v>7021819</v>
      </c>
      <c r="G90" s="368">
        <v>2.46</v>
      </c>
      <c r="H90" s="368">
        <v>54.31</v>
      </c>
      <c r="I90" s="367">
        <v>334171</v>
      </c>
      <c r="J90" s="999" t="s">
        <v>457</v>
      </c>
      <c r="K90" s="1000"/>
    </row>
    <row r="91" spans="1:11" ht="15.75">
      <c r="A91" s="375" t="s">
        <v>458</v>
      </c>
      <c r="B91" s="376" t="s">
        <v>459</v>
      </c>
      <c r="C91" s="363">
        <v>251823</v>
      </c>
      <c r="D91" s="363">
        <v>131863</v>
      </c>
      <c r="E91" s="363">
        <v>201212</v>
      </c>
      <c r="F91" s="363">
        <v>325403</v>
      </c>
      <c r="G91" s="364">
        <v>18.489999999999998</v>
      </c>
      <c r="H91" s="364">
        <v>19.68</v>
      </c>
      <c r="I91" s="363">
        <v>59451</v>
      </c>
      <c r="J91" s="997" t="s">
        <v>460</v>
      </c>
      <c r="K91" s="998"/>
    </row>
    <row r="92" spans="1:11">
      <c r="A92" s="371">
        <v>37</v>
      </c>
      <c r="B92" s="372" t="s">
        <v>461</v>
      </c>
      <c r="C92" s="367">
        <v>13964</v>
      </c>
      <c r="D92" s="367">
        <v>31342</v>
      </c>
      <c r="E92" s="367">
        <v>78039</v>
      </c>
      <c r="F92" s="367">
        <v>144696</v>
      </c>
      <c r="G92" s="368">
        <v>34.61</v>
      </c>
      <c r="H92" s="368">
        <v>11.45</v>
      </c>
      <c r="I92" s="367">
        <v>44774</v>
      </c>
      <c r="J92" s="999" t="s">
        <v>462</v>
      </c>
      <c r="K92" s="1000"/>
    </row>
    <row r="93" spans="1:11">
      <c r="A93" s="369">
        <v>3700</v>
      </c>
      <c r="B93" s="370" t="s">
        <v>461</v>
      </c>
      <c r="C93" s="363">
        <v>13964</v>
      </c>
      <c r="D93" s="363">
        <v>31342</v>
      </c>
      <c r="E93" s="363">
        <v>78039</v>
      </c>
      <c r="F93" s="363">
        <v>144696</v>
      </c>
      <c r="G93" s="364">
        <v>34.61</v>
      </c>
      <c r="H93" s="364">
        <v>11.45</v>
      </c>
      <c r="I93" s="363">
        <v>44774</v>
      </c>
      <c r="J93" s="993" t="s">
        <v>462</v>
      </c>
      <c r="K93" s="994"/>
    </row>
    <row r="94" spans="1:11">
      <c r="A94" s="371">
        <v>38</v>
      </c>
      <c r="B94" s="372" t="s">
        <v>463</v>
      </c>
      <c r="C94" s="367">
        <v>205609</v>
      </c>
      <c r="D94" s="367">
        <v>88912</v>
      </c>
      <c r="E94" s="367">
        <v>266720</v>
      </c>
      <c r="F94" s="367">
        <v>430516</v>
      </c>
      <c r="G94" s="368">
        <v>16.12</v>
      </c>
      <c r="H94" s="368">
        <v>21.93</v>
      </c>
      <c r="I94" s="367">
        <v>69031</v>
      </c>
      <c r="J94" s="999" t="s">
        <v>464</v>
      </c>
      <c r="K94" s="1000"/>
    </row>
    <row r="95" spans="1:11">
      <c r="A95" s="369">
        <v>3811</v>
      </c>
      <c r="B95" s="370" t="s">
        <v>619</v>
      </c>
      <c r="C95" s="363">
        <v>54501</v>
      </c>
      <c r="D95" s="363">
        <v>13997</v>
      </c>
      <c r="E95" s="363">
        <v>152042</v>
      </c>
      <c r="F95" s="363">
        <v>162457</v>
      </c>
      <c r="G95" s="364">
        <v>2.88</v>
      </c>
      <c r="H95" s="364">
        <v>3.53</v>
      </c>
      <c r="I95" s="363">
        <v>29654</v>
      </c>
      <c r="J95" s="993" t="s">
        <v>727</v>
      </c>
      <c r="K95" s="994"/>
    </row>
    <row r="96" spans="1:11">
      <c r="A96" s="365">
        <v>3821</v>
      </c>
      <c r="B96" s="366" t="s">
        <v>465</v>
      </c>
      <c r="C96" s="367">
        <v>68003</v>
      </c>
      <c r="D96" s="367">
        <v>47535</v>
      </c>
      <c r="E96" s="367">
        <v>299117</v>
      </c>
      <c r="F96" s="367">
        <v>507218</v>
      </c>
      <c r="G96" s="368">
        <v>31.53</v>
      </c>
      <c r="H96" s="368">
        <v>9.5</v>
      </c>
      <c r="I96" s="367">
        <v>117952</v>
      </c>
      <c r="J96" s="995" t="s">
        <v>466</v>
      </c>
      <c r="K96" s="996"/>
    </row>
    <row r="97" spans="1:11">
      <c r="A97" s="369">
        <v>3822</v>
      </c>
      <c r="B97" s="370" t="s">
        <v>467</v>
      </c>
      <c r="C97" s="363">
        <v>35177</v>
      </c>
      <c r="D97" s="363">
        <v>16822</v>
      </c>
      <c r="E97" s="363">
        <v>236809</v>
      </c>
      <c r="F97" s="363">
        <v>317070</v>
      </c>
      <c r="G97" s="364">
        <v>17.14</v>
      </c>
      <c r="H97" s="364">
        <v>8.17</v>
      </c>
      <c r="I97" s="363">
        <v>67560</v>
      </c>
      <c r="J97" s="993" t="s">
        <v>468</v>
      </c>
      <c r="K97" s="994"/>
    </row>
    <row r="98" spans="1:11">
      <c r="A98" s="365">
        <v>3830</v>
      </c>
      <c r="B98" s="366" t="s">
        <v>469</v>
      </c>
      <c r="C98" s="367">
        <v>47928</v>
      </c>
      <c r="D98" s="367">
        <v>10558</v>
      </c>
      <c r="E98" s="367">
        <v>562481</v>
      </c>
      <c r="F98" s="367">
        <v>1185528</v>
      </c>
      <c r="G98" s="368">
        <v>4.58</v>
      </c>
      <c r="H98" s="368">
        <v>47.98</v>
      </c>
      <c r="I98" s="367">
        <v>64378</v>
      </c>
      <c r="J98" s="995" t="s">
        <v>470</v>
      </c>
      <c r="K98" s="996"/>
    </row>
    <row r="99" spans="1:11">
      <c r="A99" s="361">
        <v>39</v>
      </c>
      <c r="B99" s="362" t="s">
        <v>471</v>
      </c>
      <c r="C99" s="363">
        <v>32250</v>
      </c>
      <c r="D99" s="363">
        <v>11609</v>
      </c>
      <c r="E99" s="363">
        <v>210500</v>
      </c>
      <c r="F99" s="363">
        <v>288391</v>
      </c>
      <c r="G99" s="364">
        <v>13.57</v>
      </c>
      <c r="H99" s="364">
        <v>13.44</v>
      </c>
      <c r="I99" s="363">
        <v>50472</v>
      </c>
      <c r="J99" s="991" t="s">
        <v>472</v>
      </c>
      <c r="K99" s="992"/>
    </row>
    <row r="100" spans="1:11">
      <c r="A100" s="351">
        <v>3900</v>
      </c>
      <c r="B100" s="352" t="s">
        <v>471</v>
      </c>
      <c r="C100" s="353">
        <v>32250</v>
      </c>
      <c r="D100" s="353">
        <v>11609</v>
      </c>
      <c r="E100" s="353">
        <v>210500</v>
      </c>
      <c r="F100" s="353">
        <v>288391</v>
      </c>
      <c r="G100" s="378">
        <v>13.57</v>
      </c>
      <c r="H100" s="378">
        <v>13.44</v>
      </c>
      <c r="I100" s="353">
        <v>50472</v>
      </c>
      <c r="J100" s="975" t="s">
        <v>472</v>
      </c>
      <c r="K100" s="976"/>
    </row>
    <row r="101" spans="1:11" ht="27" customHeight="1">
      <c r="A101" s="961" t="s">
        <v>473</v>
      </c>
      <c r="B101" s="962"/>
      <c r="C101" s="379">
        <v>293418075</v>
      </c>
      <c r="D101" s="379">
        <v>21247628</v>
      </c>
      <c r="E101" s="379">
        <v>2351715</v>
      </c>
      <c r="F101" s="379">
        <v>3221485</v>
      </c>
      <c r="G101" s="380">
        <v>5.24</v>
      </c>
      <c r="H101" s="380">
        <v>21.75</v>
      </c>
      <c r="I101" s="379">
        <v>148741</v>
      </c>
      <c r="J101" s="967" t="s">
        <v>474</v>
      </c>
      <c r="K101" s="968"/>
    </row>
    <row r="102" spans="1:11" ht="15.6" customHeight="1">
      <c r="A102" s="1017" t="s">
        <v>777</v>
      </c>
      <c r="B102" s="1017"/>
      <c r="C102" s="1017"/>
      <c r="D102" s="1017"/>
      <c r="E102" s="1017"/>
      <c r="F102" s="1018" t="s">
        <v>778</v>
      </c>
      <c r="G102" s="1018"/>
      <c r="H102" s="1018"/>
      <c r="I102" s="1018"/>
      <c r="J102" s="1018"/>
    </row>
    <row r="167" spans="3:9" ht="15.75" thickBot="1"/>
    <row r="168" spans="3:9" ht="16.5" thickTop="1" thickBot="1">
      <c r="C168" s="16" t="s">
        <v>735</v>
      </c>
      <c r="D168" s="16" t="s">
        <v>736</v>
      </c>
      <c r="E168" s="16" t="s">
        <v>737</v>
      </c>
      <c r="F168" s="16" t="s">
        <v>738</v>
      </c>
      <c r="G168" s="91" t="s">
        <v>739</v>
      </c>
      <c r="H168" s="91" t="s">
        <v>740</v>
      </c>
      <c r="I168" s="16" t="s">
        <v>741</v>
      </c>
    </row>
    <row r="169" spans="3:9" ht="16.5" thickTop="1" thickBot="1">
      <c r="C169" s="14" t="s">
        <v>742</v>
      </c>
      <c r="D169" s="14" t="s">
        <v>743</v>
      </c>
      <c r="E169" s="14" t="s">
        <v>744</v>
      </c>
      <c r="F169" s="14" t="s">
        <v>745</v>
      </c>
      <c r="G169" s="93" t="s">
        <v>746</v>
      </c>
      <c r="H169" s="93" t="s">
        <v>747</v>
      </c>
      <c r="I169" s="14" t="s">
        <v>748</v>
      </c>
    </row>
    <row r="170" spans="3:9" ht="16.5" thickTop="1" thickBot="1">
      <c r="C170" s="16" t="s">
        <v>749</v>
      </c>
      <c r="D170" s="16" t="s">
        <v>750</v>
      </c>
      <c r="E170" s="16" t="s">
        <v>751</v>
      </c>
      <c r="F170" s="16" t="s">
        <v>752</v>
      </c>
      <c r="G170" s="91" t="s">
        <v>753</v>
      </c>
      <c r="H170" s="91" t="s">
        <v>754</v>
      </c>
      <c r="I170" s="16" t="s">
        <v>755</v>
      </c>
    </row>
    <row r="171" spans="3:9" ht="16.5" thickTop="1" thickBot="1">
      <c r="C171" s="14" t="s">
        <v>756</v>
      </c>
      <c r="D171" s="14" t="s">
        <v>757</v>
      </c>
      <c r="E171" s="14" t="s">
        <v>758</v>
      </c>
      <c r="F171" s="14" t="s">
        <v>759</v>
      </c>
      <c r="G171" s="93" t="s">
        <v>760</v>
      </c>
      <c r="H171" s="93" t="s">
        <v>761</v>
      </c>
      <c r="I171" s="14" t="s">
        <v>762</v>
      </c>
    </row>
    <row r="172" spans="3:9" ht="16.5" thickTop="1" thickBot="1">
      <c r="C172" s="16" t="s">
        <v>763</v>
      </c>
      <c r="D172" s="16" t="s">
        <v>764</v>
      </c>
      <c r="E172" s="16" t="s">
        <v>765</v>
      </c>
      <c r="F172" s="16" t="s">
        <v>766</v>
      </c>
      <c r="G172" s="91" t="s">
        <v>767</v>
      </c>
      <c r="H172" s="91" t="s">
        <v>768</v>
      </c>
      <c r="I172" s="16" t="s">
        <v>769</v>
      </c>
    </row>
    <row r="173" spans="3:9" ht="16.5" thickTop="1" thickBot="1">
      <c r="C173" s="14" t="s">
        <v>763</v>
      </c>
      <c r="D173" s="14" t="s">
        <v>764</v>
      </c>
      <c r="E173" s="14" t="s">
        <v>765</v>
      </c>
      <c r="F173" s="14" t="s">
        <v>766</v>
      </c>
      <c r="G173" s="93" t="s">
        <v>767</v>
      </c>
      <c r="H173" s="93" t="s">
        <v>768</v>
      </c>
      <c r="I173" s="14" t="s">
        <v>769</v>
      </c>
    </row>
    <row r="174" spans="3:9" ht="16.5" thickTop="1" thickBot="1">
      <c r="C174" s="49" t="s">
        <v>770</v>
      </c>
      <c r="D174" s="49" t="s">
        <v>771</v>
      </c>
      <c r="E174" s="49" t="s">
        <v>772</v>
      </c>
      <c r="F174" s="49" t="s">
        <v>773</v>
      </c>
      <c r="G174" s="356" t="s">
        <v>774</v>
      </c>
      <c r="H174" s="356" t="s">
        <v>775</v>
      </c>
      <c r="I174" s="49" t="s">
        <v>776</v>
      </c>
    </row>
    <row r="175" spans="3:9" ht="15.75" thickTop="1"/>
  </sheetData>
  <mergeCells count="115">
    <mergeCell ref="A102:E102"/>
    <mergeCell ref="F102:J102"/>
    <mergeCell ref="H7:H8"/>
    <mergeCell ref="I7:I8"/>
    <mergeCell ref="J7:K10"/>
    <mergeCell ref="A2:K2"/>
    <mergeCell ref="A3:K3"/>
    <mergeCell ref="A4:K4"/>
    <mergeCell ref="A5:K5"/>
    <mergeCell ref="A6:B6"/>
    <mergeCell ref="C6:I6"/>
    <mergeCell ref="C8:D8"/>
    <mergeCell ref="A9:A10"/>
    <mergeCell ref="E9:E10"/>
    <mergeCell ref="F9:F10"/>
    <mergeCell ref="G9:G10"/>
    <mergeCell ref="H9:H10"/>
    <mergeCell ref="I9:I10"/>
    <mergeCell ref="A7:A8"/>
    <mergeCell ref="B7:B10"/>
    <mergeCell ref="C7:D7"/>
    <mergeCell ref="E7:E8"/>
    <mergeCell ref="F7:F8"/>
    <mergeCell ref="G7:G8"/>
    <mergeCell ref="J15:K15"/>
    <mergeCell ref="J16:K16"/>
    <mergeCell ref="J17:K17"/>
    <mergeCell ref="J18:K18"/>
    <mergeCell ref="J19:K19"/>
    <mergeCell ref="J20:K20"/>
    <mergeCell ref="J11:K11"/>
    <mergeCell ref="J12:K12"/>
    <mergeCell ref="J13:K13"/>
    <mergeCell ref="J14:K14"/>
    <mergeCell ref="J28:K28"/>
    <mergeCell ref="J29:K29"/>
    <mergeCell ref="J30:K30"/>
    <mergeCell ref="J31:K31"/>
    <mergeCell ref="J32:K32"/>
    <mergeCell ref="J33:K33"/>
    <mergeCell ref="J21:K21"/>
    <mergeCell ref="J23:K23"/>
    <mergeCell ref="J24:K24"/>
    <mergeCell ref="J25:K25"/>
    <mergeCell ref="J26:K26"/>
    <mergeCell ref="J27:K27"/>
    <mergeCell ref="J41:K41"/>
    <mergeCell ref="J42:K42"/>
    <mergeCell ref="J43:K43"/>
    <mergeCell ref="J44:K44"/>
    <mergeCell ref="J45:K45"/>
    <mergeCell ref="J46:K46"/>
    <mergeCell ref="J34:K34"/>
    <mergeCell ref="J36:K36"/>
    <mergeCell ref="J37:K37"/>
    <mergeCell ref="J38:K38"/>
    <mergeCell ref="J39:K39"/>
    <mergeCell ref="J40:K40"/>
    <mergeCell ref="J63:K63"/>
    <mergeCell ref="J64:K64"/>
    <mergeCell ref="J65:K65"/>
    <mergeCell ref="J66:K66"/>
    <mergeCell ref="J47:K47"/>
    <mergeCell ref="J48:K48"/>
    <mergeCell ref="J49:K49"/>
    <mergeCell ref="J50:K50"/>
    <mergeCell ref="J57:K57"/>
    <mergeCell ref="J58:K58"/>
    <mergeCell ref="J59:K59"/>
    <mergeCell ref="J60:K60"/>
    <mergeCell ref="J62:K62"/>
    <mergeCell ref="J51:K51"/>
    <mergeCell ref="J52:K52"/>
    <mergeCell ref="J53:K53"/>
    <mergeCell ref="J54:K54"/>
    <mergeCell ref="J55:K55"/>
    <mergeCell ref="J56:K56"/>
    <mergeCell ref="J83:K83"/>
    <mergeCell ref="J84:K84"/>
    <mergeCell ref="J73:K73"/>
    <mergeCell ref="J74:K74"/>
    <mergeCell ref="J75:K75"/>
    <mergeCell ref="J76:K76"/>
    <mergeCell ref="J77:K77"/>
    <mergeCell ref="J78:K78"/>
    <mergeCell ref="J67:K67"/>
    <mergeCell ref="J68:K68"/>
    <mergeCell ref="J69:K69"/>
    <mergeCell ref="J70:K70"/>
    <mergeCell ref="J71:K71"/>
    <mergeCell ref="J72:K72"/>
    <mergeCell ref="A101:B101"/>
    <mergeCell ref="J35:K35"/>
    <mergeCell ref="J61:K61"/>
    <mergeCell ref="J82:K82"/>
    <mergeCell ref="J89:K89"/>
    <mergeCell ref="J90:K90"/>
    <mergeCell ref="J91:K91"/>
    <mergeCell ref="J92:K92"/>
    <mergeCell ref="J93:K93"/>
    <mergeCell ref="J94:K94"/>
    <mergeCell ref="J95:K95"/>
    <mergeCell ref="J96:K96"/>
    <mergeCell ref="J97:K97"/>
    <mergeCell ref="J98:K98"/>
    <mergeCell ref="J99:K99"/>
    <mergeCell ref="J100:K100"/>
    <mergeCell ref="J101:K101"/>
    <mergeCell ref="J85:K85"/>
    <mergeCell ref="J86:K86"/>
    <mergeCell ref="J87:K87"/>
    <mergeCell ref="J88:K88"/>
    <mergeCell ref="J79:K79"/>
    <mergeCell ref="J80:K80"/>
    <mergeCell ref="J81:K81"/>
  </mergeCells>
  <printOptions horizontalCentered="1"/>
  <pageMargins left="0" right="0" top="0.19685039370078741" bottom="0" header="0.31496062992125984" footer="0.31496062992125984"/>
  <pageSetup paperSize="9" scale="75" orientation="landscape" r:id="rId1"/>
  <rowBreaks count="2" manualBreakCount="2">
    <brk id="46" max="10" man="1"/>
    <brk id="79" max="10" man="1"/>
  </rowBreaks>
  <ignoredErrors>
    <ignoredError sqref="A63:B79 A91:B101 A13:B21 A12:B12 A23:B49 A50:B50 A51:B62 A80:B90"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39994506668294322"/>
  </sheetPr>
  <dimension ref="A1:A4"/>
  <sheetViews>
    <sheetView view="pageBreakPreview" zoomScaleNormal="100" zoomScaleSheetLayoutView="100" workbookViewId="0">
      <selection activeCell="I3" sqref="I3"/>
    </sheetView>
  </sheetViews>
  <sheetFormatPr defaultColWidth="8.88671875" defaultRowHeight="12.75"/>
  <cols>
    <col min="1" max="1" width="63.109375" style="1" customWidth="1"/>
    <col min="2" max="16384" width="8.88671875" style="1"/>
  </cols>
  <sheetData>
    <row r="1" spans="1:1" ht="229.5" customHeight="1">
      <c r="A1" s="2" t="s">
        <v>638</v>
      </c>
    </row>
    <row r="3" spans="1:1" ht="24.75" customHeight="1"/>
    <row r="4" spans="1:1" ht="18.75" customHeight="1"/>
  </sheetData>
  <printOptions horizontalCentered="1" verticalCentered="1"/>
  <pageMargins left="0.69930555555555596" right="0.69930555555555596" top="0.75" bottom="0.75" header="0.3" footer="0.3"/>
  <pageSetup paperSize="9" orientation="landscape" r:id="rId1"/>
  <rowBreaks count="1" manualBreakCount="1">
    <brk id="1"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39994506668294322"/>
  </sheetPr>
  <dimension ref="A1:M102"/>
  <sheetViews>
    <sheetView view="pageBreakPreview" zoomScale="70" zoomScaleNormal="100" zoomScaleSheetLayoutView="70" workbookViewId="0">
      <selection activeCell="O7" sqref="O7"/>
    </sheetView>
  </sheetViews>
  <sheetFormatPr defaultColWidth="8.88671875" defaultRowHeight="15.75"/>
  <cols>
    <col min="1" max="1" width="5.77734375" style="53" customWidth="1"/>
    <col min="2" max="2" width="40.6640625" style="31" customWidth="1"/>
    <col min="3" max="3" width="6.77734375" style="76" customWidth="1"/>
    <col min="4" max="5" width="6.77734375" style="32" customWidth="1"/>
    <col min="6" max="6" width="6.77734375" style="76" customWidth="1"/>
    <col min="7" max="8" width="6.77734375" style="32" customWidth="1"/>
    <col min="9" max="9" width="6.77734375" style="76" customWidth="1"/>
    <col min="10" max="11" width="6.77734375" style="32" customWidth="1"/>
    <col min="12" max="12" width="40.6640625" style="33" customWidth="1"/>
    <col min="13" max="13" width="5.77734375" style="33" customWidth="1"/>
    <col min="14" max="16384" width="8.88671875" style="33"/>
  </cols>
  <sheetData>
    <row r="1" spans="1:13" s="29" customFormat="1" ht="36.75" customHeight="1">
      <c r="A1" s="1042"/>
      <c r="B1" s="1042"/>
      <c r="C1" s="1042"/>
      <c r="D1" s="1042"/>
      <c r="E1" s="1042"/>
      <c r="F1" s="1042"/>
      <c r="G1" s="1042"/>
      <c r="H1" s="1042"/>
      <c r="I1" s="1042"/>
      <c r="J1" s="1042"/>
      <c r="K1" s="1042"/>
      <c r="L1" s="1042"/>
      <c r="M1" s="1042"/>
    </row>
    <row r="2" spans="1:13" customFormat="1" ht="20.25">
      <c r="A2" s="854" t="s">
        <v>639</v>
      </c>
      <c r="B2" s="854"/>
      <c r="C2" s="854"/>
      <c r="D2" s="854"/>
      <c r="E2" s="854"/>
      <c r="F2" s="854"/>
      <c r="G2" s="854"/>
      <c r="H2" s="854"/>
      <c r="I2" s="854"/>
      <c r="J2" s="854"/>
      <c r="K2" s="854"/>
      <c r="L2" s="854"/>
      <c r="M2" s="854"/>
    </row>
    <row r="3" spans="1:13" customFormat="1" ht="24.75" customHeight="1">
      <c r="A3" s="854" t="s">
        <v>271</v>
      </c>
      <c r="B3" s="854"/>
      <c r="C3" s="854"/>
      <c r="D3" s="854"/>
      <c r="E3" s="854"/>
      <c r="F3" s="854"/>
      <c r="G3" s="854"/>
      <c r="H3" s="854"/>
      <c r="I3" s="854"/>
      <c r="J3" s="854"/>
      <c r="K3" s="854"/>
      <c r="L3" s="854"/>
      <c r="M3" s="854"/>
    </row>
    <row r="4" spans="1:13" customFormat="1">
      <c r="A4" s="907" t="s">
        <v>640</v>
      </c>
      <c r="B4" s="907"/>
      <c r="C4" s="907"/>
      <c r="D4" s="907"/>
      <c r="E4" s="907"/>
      <c r="F4" s="907"/>
      <c r="G4" s="907"/>
      <c r="H4" s="907"/>
      <c r="I4" s="907"/>
      <c r="J4" s="907"/>
      <c r="K4" s="907"/>
      <c r="L4" s="907"/>
      <c r="M4" s="907"/>
    </row>
    <row r="5" spans="1:13" customFormat="1">
      <c r="A5" s="907" t="s">
        <v>273</v>
      </c>
      <c r="B5" s="907"/>
      <c r="C5" s="907"/>
      <c r="D5" s="907"/>
      <c r="E5" s="907"/>
      <c r="F5" s="907"/>
      <c r="G5" s="907"/>
      <c r="H5" s="907"/>
      <c r="I5" s="907"/>
      <c r="J5" s="907"/>
      <c r="K5" s="907"/>
      <c r="L5" s="907"/>
      <c r="M5" s="907"/>
    </row>
    <row r="6" spans="1:13">
      <c r="A6" s="934" t="s">
        <v>641</v>
      </c>
      <c r="B6" s="934"/>
      <c r="C6" s="935">
        <v>2021</v>
      </c>
      <c r="D6" s="935"/>
      <c r="E6" s="935"/>
      <c r="F6" s="935"/>
      <c r="G6" s="935"/>
      <c r="H6" s="935"/>
      <c r="I6" s="935"/>
      <c r="J6" s="935"/>
      <c r="K6" s="935"/>
      <c r="L6" s="82"/>
      <c r="M6" s="41" t="s">
        <v>642</v>
      </c>
    </row>
    <row r="7" spans="1:13" ht="15">
      <c r="A7" s="919" t="s">
        <v>276</v>
      </c>
      <c r="B7" s="977" t="s">
        <v>277</v>
      </c>
      <c r="C7" s="1043" t="s">
        <v>474</v>
      </c>
      <c r="D7" s="1043"/>
      <c r="E7" s="1043"/>
      <c r="F7" s="1043" t="s">
        <v>487</v>
      </c>
      <c r="G7" s="1043"/>
      <c r="H7" s="1043"/>
      <c r="I7" s="1043" t="s">
        <v>488</v>
      </c>
      <c r="J7" s="1043"/>
      <c r="K7" s="1043"/>
      <c r="L7" s="984" t="s">
        <v>484</v>
      </c>
      <c r="M7" s="984"/>
    </row>
    <row r="8" spans="1:13" ht="15">
      <c r="A8" s="920"/>
      <c r="B8" s="978"/>
      <c r="C8" s="1044" t="s">
        <v>473</v>
      </c>
      <c r="D8" s="1044"/>
      <c r="E8" s="1044"/>
      <c r="F8" s="1044" t="s">
        <v>489</v>
      </c>
      <c r="G8" s="1044"/>
      <c r="H8" s="1044"/>
      <c r="I8" s="1044" t="s">
        <v>490</v>
      </c>
      <c r="J8" s="1044"/>
      <c r="K8" s="1044"/>
      <c r="L8" s="1049"/>
      <c r="M8" s="1049"/>
    </row>
    <row r="9" spans="1:13" ht="15">
      <c r="A9" s="920"/>
      <c r="B9" s="978"/>
      <c r="C9" s="77" t="s">
        <v>474</v>
      </c>
      <c r="D9" s="77" t="s">
        <v>643</v>
      </c>
      <c r="E9" s="77" t="s">
        <v>644</v>
      </c>
      <c r="F9" s="77" t="s">
        <v>474</v>
      </c>
      <c r="G9" s="77" t="s">
        <v>643</v>
      </c>
      <c r="H9" s="77" t="s">
        <v>644</v>
      </c>
      <c r="I9" s="77" t="s">
        <v>474</v>
      </c>
      <c r="J9" s="77" t="s">
        <v>643</v>
      </c>
      <c r="K9" s="77" t="s">
        <v>644</v>
      </c>
      <c r="L9" s="1049"/>
      <c r="M9" s="1049"/>
    </row>
    <row r="10" spans="1:13" ht="15">
      <c r="A10" s="921"/>
      <c r="B10" s="979"/>
      <c r="C10" s="535" t="s">
        <v>473</v>
      </c>
      <c r="D10" s="544" t="s">
        <v>645</v>
      </c>
      <c r="E10" s="544" t="s">
        <v>646</v>
      </c>
      <c r="F10" s="535" t="s">
        <v>473</v>
      </c>
      <c r="G10" s="78" t="s">
        <v>645</v>
      </c>
      <c r="H10" s="78" t="s">
        <v>646</v>
      </c>
      <c r="I10" s="535" t="s">
        <v>473</v>
      </c>
      <c r="J10" s="78" t="s">
        <v>645</v>
      </c>
      <c r="K10" s="78" t="s">
        <v>646</v>
      </c>
      <c r="L10" s="1050"/>
      <c r="M10" s="1050"/>
    </row>
    <row r="11" spans="1:13" s="3" customFormat="1">
      <c r="A11" s="381" t="s">
        <v>287</v>
      </c>
      <c r="B11" s="538" t="s">
        <v>288</v>
      </c>
      <c r="C11" s="550">
        <f>E11+D11</f>
        <v>33988</v>
      </c>
      <c r="D11" s="551">
        <f>J11+G11</f>
        <v>2583</v>
      </c>
      <c r="E11" s="551">
        <f>K11+H11</f>
        <v>31405</v>
      </c>
      <c r="F11" s="536">
        <f>H11+G11</f>
        <v>29009</v>
      </c>
      <c r="G11" s="524">
        <v>1396</v>
      </c>
      <c r="H11" s="456">
        <v>27613</v>
      </c>
      <c r="I11" s="536">
        <f>K11+J11</f>
        <v>4979</v>
      </c>
      <c r="J11" s="524">
        <v>1187</v>
      </c>
      <c r="K11" s="384">
        <v>3792</v>
      </c>
      <c r="L11" s="1045" t="s">
        <v>290</v>
      </c>
      <c r="M11" s="1046"/>
    </row>
    <row r="12" spans="1:13" s="547" customFormat="1">
      <c r="A12" s="361" t="s">
        <v>291</v>
      </c>
      <c r="B12" s="546" t="s">
        <v>292</v>
      </c>
      <c r="C12" s="436">
        <f t="shared" ref="C12:C75" si="0">E12+D12</f>
        <v>14873</v>
      </c>
      <c r="D12" s="437">
        <f t="shared" ref="D12:D75" si="1">J12+G12</f>
        <v>2049</v>
      </c>
      <c r="E12" s="437">
        <f t="shared" ref="E12:E75" si="2">K12+H12</f>
        <v>12824</v>
      </c>
      <c r="F12" s="436">
        <f t="shared" ref="F12:F75" si="3">H12+G12</f>
        <v>10074</v>
      </c>
      <c r="G12" s="525">
        <v>922</v>
      </c>
      <c r="H12" s="529">
        <v>9152</v>
      </c>
      <c r="I12" s="436">
        <f t="shared" ref="I12:I75" si="4">K12+J12</f>
        <v>4799</v>
      </c>
      <c r="J12" s="525">
        <v>1127</v>
      </c>
      <c r="K12" s="363">
        <v>3672</v>
      </c>
      <c r="L12" s="991" t="s">
        <v>293</v>
      </c>
      <c r="M12" s="992"/>
    </row>
    <row r="13" spans="1:13" s="3" customFormat="1">
      <c r="A13" s="371" t="s">
        <v>294</v>
      </c>
      <c r="B13" s="539" t="s">
        <v>295</v>
      </c>
      <c r="C13" s="471">
        <f t="shared" si="0"/>
        <v>1923</v>
      </c>
      <c r="D13" s="545">
        <f t="shared" si="1"/>
        <v>67</v>
      </c>
      <c r="E13" s="545">
        <f t="shared" si="2"/>
        <v>1856</v>
      </c>
      <c r="F13" s="471">
        <f t="shared" si="3"/>
        <v>1890</v>
      </c>
      <c r="G13" s="526">
        <v>60</v>
      </c>
      <c r="H13" s="530">
        <v>1830</v>
      </c>
      <c r="I13" s="471">
        <f t="shared" si="4"/>
        <v>33</v>
      </c>
      <c r="J13" s="526">
        <v>7</v>
      </c>
      <c r="K13" s="367">
        <v>26</v>
      </c>
      <c r="L13" s="999" t="s">
        <v>296</v>
      </c>
      <c r="M13" s="1000"/>
    </row>
    <row r="14" spans="1:13" s="547" customFormat="1">
      <c r="A14" s="369" t="s">
        <v>297</v>
      </c>
      <c r="B14" s="548" t="s">
        <v>298</v>
      </c>
      <c r="C14" s="436">
        <f t="shared" si="0"/>
        <v>1923</v>
      </c>
      <c r="D14" s="437">
        <f t="shared" si="1"/>
        <v>67</v>
      </c>
      <c r="E14" s="437">
        <f t="shared" si="2"/>
        <v>1856</v>
      </c>
      <c r="F14" s="436">
        <f t="shared" si="3"/>
        <v>1890</v>
      </c>
      <c r="G14" s="525">
        <v>60</v>
      </c>
      <c r="H14" s="529">
        <v>1830</v>
      </c>
      <c r="I14" s="436">
        <f t="shared" si="4"/>
        <v>33</v>
      </c>
      <c r="J14" s="525">
        <v>7</v>
      </c>
      <c r="K14" s="363">
        <v>26</v>
      </c>
      <c r="L14" s="993" t="s">
        <v>299</v>
      </c>
      <c r="M14" s="994"/>
    </row>
    <row r="15" spans="1:13" ht="13.9" customHeight="1">
      <c r="A15" s="371" t="s">
        <v>300</v>
      </c>
      <c r="B15" s="539" t="s">
        <v>301</v>
      </c>
      <c r="C15" s="471">
        <f t="shared" si="0"/>
        <v>17192</v>
      </c>
      <c r="D15" s="545">
        <f t="shared" si="1"/>
        <v>467</v>
      </c>
      <c r="E15" s="545">
        <f t="shared" si="2"/>
        <v>16725</v>
      </c>
      <c r="F15" s="471">
        <f t="shared" si="3"/>
        <v>17045</v>
      </c>
      <c r="G15" s="526">
        <v>414</v>
      </c>
      <c r="H15" s="530">
        <v>16631</v>
      </c>
      <c r="I15" s="471">
        <f t="shared" si="4"/>
        <v>147</v>
      </c>
      <c r="J15" s="526">
        <v>53</v>
      </c>
      <c r="K15" s="367">
        <v>94</v>
      </c>
      <c r="L15" s="999" t="s">
        <v>302</v>
      </c>
      <c r="M15" s="1000"/>
    </row>
    <row r="16" spans="1:13" s="505" customFormat="1" ht="15">
      <c r="A16" s="369" t="s">
        <v>303</v>
      </c>
      <c r="B16" s="548" t="s">
        <v>304</v>
      </c>
      <c r="C16" s="436">
        <f t="shared" si="0"/>
        <v>17192</v>
      </c>
      <c r="D16" s="437">
        <f t="shared" si="1"/>
        <v>467</v>
      </c>
      <c r="E16" s="437">
        <f t="shared" si="2"/>
        <v>16725</v>
      </c>
      <c r="F16" s="436">
        <f t="shared" si="3"/>
        <v>17045</v>
      </c>
      <c r="G16" s="525">
        <v>414</v>
      </c>
      <c r="H16" s="529">
        <v>16631</v>
      </c>
      <c r="I16" s="436">
        <f t="shared" si="4"/>
        <v>147</v>
      </c>
      <c r="J16" s="525">
        <v>53</v>
      </c>
      <c r="K16" s="363">
        <v>94</v>
      </c>
      <c r="L16" s="993" t="s">
        <v>305</v>
      </c>
      <c r="M16" s="994"/>
    </row>
    <row r="17" spans="1:13" ht="15">
      <c r="A17" s="387" t="s">
        <v>306</v>
      </c>
      <c r="B17" s="540" t="s">
        <v>307</v>
      </c>
      <c r="C17" s="471">
        <f t="shared" si="0"/>
        <v>110957</v>
      </c>
      <c r="D17" s="545">
        <f t="shared" si="1"/>
        <v>2033</v>
      </c>
      <c r="E17" s="545">
        <f t="shared" si="2"/>
        <v>108924</v>
      </c>
      <c r="F17" s="471">
        <f t="shared" si="3"/>
        <v>108468</v>
      </c>
      <c r="G17" s="526">
        <v>1700</v>
      </c>
      <c r="H17" s="530">
        <v>106768</v>
      </c>
      <c r="I17" s="471">
        <f t="shared" si="4"/>
        <v>2489</v>
      </c>
      <c r="J17" s="526">
        <v>333</v>
      </c>
      <c r="K17" s="367">
        <v>2156</v>
      </c>
      <c r="L17" s="1013" t="s">
        <v>308</v>
      </c>
      <c r="M17" s="1014"/>
    </row>
    <row r="18" spans="1:13" s="505" customFormat="1" ht="13.9" customHeight="1">
      <c r="A18" s="361" t="s">
        <v>32</v>
      </c>
      <c r="B18" s="546" t="s">
        <v>309</v>
      </c>
      <c r="C18" s="436">
        <f t="shared" si="0"/>
        <v>11932</v>
      </c>
      <c r="D18" s="437">
        <f t="shared" si="1"/>
        <v>565</v>
      </c>
      <c r="E18" s="437">
        <f t="shared" si="2"/>
        <v>11367</v>
      </c>
      <c r="F18" s="436">
        <f t="shared" si="3"/>
        <v>11901</v>
      </c>
      <c r="G18" s="525">
        <v>557</v>
      </c>
      <c r="H18" s="529">
        <v>11344</v>
      </c>
      <c r="I18" s="436">
        <f t="shared" si="4"/>
        <v>31</v>
      </c>
      <c r="J18" s="525">
        <v>8</v>
      </c>
      <c r="K18" s="363">
        <v>23</v>
      </c>
      <c r="L18" s="991" t="s">
        <v>310</v>
      </c>
      <c r="M18" s="992"/>
    </row>
    <row r="19" spans="1:13" ht="15">
      <c r="A19" s="365" t="s">
        <v>563</v>
      </c>
      <c r="B19" s="541" t="s">
        <v>311</v>
      </c>
      <c r="C19" s="471">
        <f t="shared" si="0"/>
        <v>118</v>
      </c>
      <c r="D19" s="545">
        <f t="shared" si="1"/>
        <v>2</v>
      </c>
      <c r="E19" s="545">
        <f t="shared" si="2"/>
        <v>116</v>
      </c>
      <c r="F19" s="471">
        <f t="shared" si="3"/>
        <v>112</v>
      </c>
      <c r="G19" s="526">
        <v>0</v>
      </c>
      <c r="H19" s="530">
        <v>112</v>
      </c>
      <c r="I19" s="471">
        <f t="shared" si="4"/>
        <v>6</v>
      </c>
      <c r="J19" s="526">
        <v>2</v>
      </c>
      <c r="K19" s="367">
        <v>4</v>
      </c>
      <c r="L19" s="995" t="s">
        <v>312</v>
      </c>
      <c r="M19" s="996"/>
    </row>
    <row r="20" spans="1:13" s="505" customFormat="1" ht="15">
      <c r="A20" s="369" t="s">
        <v>733</v>
      </c>
      <c r="B20" s="548" t="s">
        <v>732</v>
      </c>
      <c r="C20" s="436">
        <f t="shared" si="0"/>
        <v>32</v>
      </c>
      <c r="D20" s="437">
        <f t="shared" si="1"/>
        <v>0</v>
      </c>
      <c r="E20" s="437">
        <f t="shared" si="2"/>
        <v>32</v>
      </c>
      <c r="F20" s="436">
        <f t="shared" si="3"/>
        <v>32</v>
      </c>
      <c r="G20" s="525">
        <v>0</v>
      </c>
      <c r="H20" s="529">
        <v>32</v>
      </c>
      <c r="I20" s="436">
        <f t="shared" si="4"/>
        <v>0</v>
      </c>
      <c r="J20" s="525">
        <v>0</v>
      </c>
      <c r="K20" s="363">
        <v>0</v>
      </c>
      <c r="L20" s="993" t="s">
        <v>731</v>
      </c>
      <c r="M20" s="994"/>
    </row>
    <row r="21" spans="1:13" ht="13.9" customHeight="1">
      <c r="A21" s="365" t="s">
        <v>564</v>
      </c>
      <c r="B21" s="541" t="s">
        <v>313</v>
      </c>
      <c r="C21" s="471">
        <f t="shared" si="0"/>
        <v>460</v>
      </c>
      <c r="D21" s="545">
        <f t="shared" si="1"/>
        <v>18</v>
      </c>
      <c r="E21" s="545">
        <f t="shared" si="2"/>
        <v>442</v>
      </c>
      <c r="F21" s="471">
        <f t="shared" si="3"/>
        <v>457</v>
      </c>
      <c r="G21" s="526">
        <v>17</v>
      </c>
      <c r="H21" s="530">
        <v>440</v>
      </c>
      <c r="I21" s="471">
        <f t="shared" si="4"/>
        <v>3</v>
      </c>
      <c r="J21" s="526">
        <v>1</v>
      </c>
      <c r="K21" s="367">
        <v>2</v>
      </c>
      <c r="L21" s="995" t="s">
        <v>314</v>
      </c>
      <c r="M21" s="996"/>
    </row>
    <row r="22" spans="1:13" ht="13.9" customHeight="1">
      <c r="A22" s="477" t="s">
        <v>734</v>
      </c>
      <c r="B22" s="541" t="s">
        <v>779</v>
      </c>
      <c r="C22" s="471">
        <f t="shared" si="0"/>
        <v>56</v>
      </c>
      <c r="D22" s="545">
        <f t="shared" si="1"/>
        <v>1</v>
      </c>
      <c r="E22" s="545">
        <f t="shared" si="2"/>
        <v>55</v>
      </c>
      <c r="F22" s="471">
        <f t="shared" si="3"/>
        <v>56</v>
      </c>
      <c r="G22" s="526">
        <v>1</v>
      </c>
      <c r="H22" s="530">
        <v>55</v>
      </c>
      <c r="I22" s="471">
        <f t="shared" si="4"/>
        <v>0</v>
      </c>
      <c r="J22" s="526">
        <v>0</v>
      </c>
      <c r="K22" s="480">
        <v>0</v>
      </c>
      <c r="L22" s="995" t="s">
        <v>780</v>
      </c>
      <c r="M22" s="996"/>
    </row>
    <row r="23" spans="1:13" s="505" customFormat="1" ht="13.9" customHeight="1">
      <c r="A23" s="369" t="s">
        <v>565</v>
      </c>
      <c r="B23" s="548" t="s">
        <v>315</v>
      </c>
      <c r="C23" s="436">
        <f t="shared" si="0"/>
        <v>3293</v>
      </c>
      <c r="D23" s="437">
        <f t="shared" si="1"/>
        <v>86</v>
      </c>
      <c r="E23" s="437">
        <f t="shared" si="2"/>
        <v>3207</v>
      </c>
      <c r="F23" s="436">
        <f t="shared" si="3"/>
        <v>3290</v>
      </c>
      <c r="G23" s="525">
        <v>85</v>
      </c>
      <c r="H23" s="529">
        <v>3205</v>
      </c>
      <c r="I23" s="436">
        <f t="shared" si="4"/>
        <v>3</v>
      </c>
      <c r="J23" s="525">
        <v>1</v>
      </c>
      <c r="K23" s="363">
        <v>2</v>
      </c>
      <c r="L23" s="993" t="s">
        <v>316</v>
      </c>
      <c r="M23" s="994"/>
    </row>
    <row r="24" spans="1:13" s="3" customFormat="1" ht="13.9" customHeight="1">
      <c r="A24" s="365" t="s">
        <v>566</v>
      </c>
      <c r="B24" s="541" t="s">
        <v>317</v>
      </c>
      <c r="C24" s="471">
        <f t="shared" si="0"/>
        <v>2403</v>
      </c>
      <c r="D24" s="545">
        <f t="shared" si="1"/>
        <v>4</v>
      </c>
      <c r="E24" s="545">
        <f t="shared" si="2"/>
        <v>2399</v>
      </c>
      <c r="F24" s="471">
        <f t="shared" si="3"/>
        <v>2399</v>
      </c>
      <c r="G24" s="526">
        <v>4</v>
      </c>
      <c r="H24" s="530">
        <v>2395</v>
      </c>
      <c r="I24" s="471">
        <f t="shared" si="4"/>
        <v>4</v>
      </c>
      <c r="J24" s="526">
        <v>0</v>
      </c>
      <c r="K24" s="367">
        <v>4</v>
      </c>
      <c r="L24" s="995" t="s">
        <v>318</v>
      </c>
      <c r="M24" s="996"/>
    </row>
    <row r="25" spans="1:13" s="505" customFormat="1" ht="13.9" customHeight="1">
      <c r="A25" s="369" t="s">
        <v>535</v>
      </c>
      <c r="B25" s="548" t="s">
        <v>319</v>
      </c>
      <c r="C25" s="436">
        <f t="shared" si="0"/>
        <v>4654</v>
      </c>
      <c r="D25" s="437">
        <f t="shared" si="1"/>
        <v>420</v>
      </c>
      <c r="E25" s="437">
        <f t="shared" si="2"/>
        <v>4234</v>
      </c>
      <c r="F25" s="436">
        <f t="shared" si="3"/>
        <v>4646</v>
      </c>
      <c r="G25" s="525">
        <v>416</v>
      </c>
      <c r="H25" s="529">
        <v>4230</v>
      </c>
      <c r="I25" s="436">
        <f t="shared" si="4"/>
        <v>8</v>
      </c>
      <c r="J25" s="525">
        <v>4</v>
      </c>
      <c r="K25" s="363">
        <v>4</v>
      </c>
      <c r="L25" s="993" t="s">
        <v>320</v>
      </c>
      <c r="M25" s="994"/>
    </row>
    <row r="26" spans="1:13" ht="13.9" customHeight="1">
      <c r="A26" s="365" t="s">
        <v>567</v>
      </c>
      <c r="B26" s="541" t="s">
        <v>321</v>
      </c>
      <c r="C26" s="471">
        <f t="shared" si="0"/>
        <v>468</v>
      </c>
      <c r="D26" s="545">
        <f t="shared" si="1"/>
        <v>0</v>
      </c>
      <c r="E26" s="545">
        <f t="shared" si="2"/>
        <v>468</v>
      </c>
      <c r="F26" s="471">
        <f t="shared" si="3"/>
        <v>464</v>
      </c>
      <c r="G26" s="526">
        <v>0</v>
      </c>
      <c r="H26" s="530">
        <v>464</v>
      </c>
      <c r="I26" s="471">
        <f t="shared" si="4"/>
        <v>4</v>
      </c>
      <c r="J26" s="526">
        <v>0</v>
      </c>
      <c r="K26" s="367">
        <v>4</v>
      </c>
      <c r="L26" s="995" t="s">
        <v>323</v>
      </c>
      <c r="M26" s="996"/>
    </row>
    <row r="27" spans="1:13" s="547" customFormat="1" ht="22.15" customHeight="1">
      <c r="A27" s="369" t="s">
        <v>568</v>
      </c>
      <c r="B27" s="548" t="s">
        <v>324</v>
      </c>
      <c r="C27" s="436">
        <f t="shared" si="0"/>
        <v>357</v>
      </c>
      <c r="D27" s="437">
        <f t="shared" si="1"/>
        <v>28</v>
      </c>
      <c r="E27" s="437">
        <f t="shared" si="2"/>
        <v>329</v>
      </c>
      <c r="F27" s="436">
        <f t="shared" si="3"/>
        <v>356</v>
      </c>
      <c r="G27" s="525">
        <v>28</v>
      </c>
      <c r="H27" s="529">
        <v>328</v>
      </c>
      <c r="I27" s="436">
        <f t="shared" si="4"/>
        <v>1</v>
      </c>
      <c r="J27" s="525">
        <v>0</v>
      </c>
      <c r="K27" s="363">
        <v>1</v>
      </c>
      <c r="L27" s="993" t="s">
        <v>326</v>
      </c>
      <c r="M27" s="994"/>
    </row>
    <row r="28" spans="1:13" ht="13.9" customHeight="1">
      <c r="A28" s="365" t="s">
        <v>569</v>
      </c>
      <c r="B28" s="541" t="s">
        <v>327</v>
      </c>
      <c r="C28" s="471">
        <f t="shared" si="0"/>
        <v>91</v>
      </c>
      <c r="D28" s="545">
        <f t="shared" si="1"/>
        <v>6</v>
      </c>
      <c r="E28" s="545">
        <f t="shared" si="2"/>
        <v>85</v>
      </c>
      <c r="F28" s="471">
        <f t="shared" si="3"/>
        <v>89</v>
      </c>
      <c r="G28" s="526">
        <v>6</v>
      </c>
      <c r="H28" s="530">
        <v>83</v>
      </c>
      <c r="I28" s="471">
        <f t="shared" si="4"/>
        <v>2</v>
      </c>
      <c r="J28" s="526">
        <v>0</v>
      </c>
      <c r="K28" s="367">
        <v>2</v>
      </c>
      <c r="L28" s="995" t="s">
        <v>328</v>
      </c>
      <c r="M28" s="996"/>
    </row>
    <row r="29" spans="1:13" s="505" customFormat="1" ht="13.9" customHeight="1">
      <c r="A29" s="361" t="s">
        <v>33</v>
      </c>
      <c r="B29" s="546" t="s">
        <v>329</v>
      </c>
      <c r="C29" s="436">
        <f t="shared" si="0"/>
        <v>2960</v>
      </c>
      <c r="D29" s="437">
        <f t="shared" si="1"/>
        <v>68</v>
      </c>
      <c r="E29" s="437">
        <f t="shared" si="2"/>
        <v>2892</v>
      </c>
      <c r="F29" s="436">
        <f t="shared" si="3"/>
        <v>2954</v>
      </c>
      <c r="G29" s="525">
        <v>67</v>
      </c>
      <c r="H29" s="529">
        <v>2887</v>
      </c>
      <c r="I29" s="436">
        <f t="shared" si="4"/>
        <v>6</v>
      </c>
      <c r="J29" s="525">
        <v>1</v>
      </c>
      <c r="K29" s="363">
        <v>5</v>
      </c>
      <c r="L29" s="991" t="s">
        <v>330</v>
      </c>
      <c r="M29" s="992"/>
    </row>
    <row r="30" spans="1:13" s="3" customFormat="1" ht="24" customHeight="1">
      <c r="A30" s="365" t="s">
        <v>570</v>
      </c>
      <c r="B30" s="541" t="s">
        <v>331</v>
      </c>
      <c r="C30" s="471">
        <f t="shared" si="0"/>
        <v>650</v>
      </c>
      <c r="D30" s="545">
        <f t="shared" si="1"/>
        <v>12</v>
      </c>
      <c r="E30" s="545">
        <f t="shared" si="2"/>
        <v>638</v>
      </c>
      <c r="F30" s="471">
        <f t="shared" si="3"/>
        <v>650</v>
      </c>
      <c r="G30" s="526">
        <v>12</v>
      </c>
      <c r="H30" s="530">
        <v>638</v>
      </c>
      <c r="I30" s="471">
        <f t="shared" si="4"/>
        <v>0</v>
      </c>
      <c r="J30" s="526">
        <v>0</v>
      </c>
      <c r="K30" s="367">
        <v>0</v>
      </c>
      <c r="L30" s="995" t="s">
        <v>332</v>
      </c>
      <c r="M30" s="996"/>
    </row>
    <row r="31" spans="1:13" s="505" customFormat="1" ht="13.9" customHeight="1">
      <c r="A31" s="369" t="s">
        <v>571</v>
      </c>
      <c r="B31" s="548" t="s">
        <v>333</v>
      </c>
      <c r="C31" s="436">
        <f t="shared" si="0"/>
        <v>2310</v>
      </c>
      <c r="D31" s="437">
        <f t="shared" si="1"/>
        <v>56</v>
      </c>
      <c r="E31" s="437">
        <f t="shared" si="2"/>
        <v>2254</v>
      </c>
      <c r="F31" s="436">
        <f t="shared" si="3"/>
        <v>2304</v>
      </c>
      <c r="G31" s="525">
        <v>55</v>
      </c>
      <c r="H31" s="529">
        <v>2249</v>
      </c>
      <c r="I31" s="436">
        <f t="shared" si="4"/>
        <v>6</v>
      </c>
      <c r="J31" s="525">
        <v>1</v>
      </c>
      <c r="K31" s="363">
        <v>5</v>
      </c>
      <c r="L31" s="993" t="s">
        <v>334</v>
      </c>
      <c r="M31" s="994"/>
    </row>
    <row r="32" spans="1:13" ht="13.9" customHeight="1">
      <c r="A32" s="371" t="s">
        <v>37</v>
      </c>
      <c r="B32" s="539" t="s">
        <v>335</v>
      </c>
      <c r="C32" s="471">
        <f t="shared" si="0"/>
        <v>540</v>
      </c>
      <c r="D32" s="545">
        <f t="shared" si="1"/>
        <v>4</v>
      </c>
      <c r="E32" s="545">
        <f t="shared" si="2"/>
        <v>536</v>
      </c>
      <c r="F32" s="471">
        <f t="shared" si="3"/>
        <v>530</v>
      </c>
      <c r="G32" s="526">
        <v>4</v>
      </c>
      <c r="H32" s="530">
        <v>526</v>
      </c>
      <c r="I32" s="471">
        <f t="shared" si="4"/>
        <v>10</v>
      </c>
      <c r="J32" s="526">
        <v>0</v>
      </c>
      <c r="K32" s="367">
        <v>10</v>
      </c>
      <c r="L32" s="999" t="s">
        <v>336</v>
      </c>
      <c r="M32" s="1000"/>
    </row>
    <row r="33" spans="1:13" s="547" customFormat="1" ht="13.9" customHeight="1">
      <c r="A33" s="369" t="s">
        <v>572</v>
      </c>
      <c r="B33" s="548" t="s">
        <v>337</v>
      </c>
      <c r="C33" s="436">
        <f t="shared" si="0"/>
        <v>494</v>
      </c>
      <c r="D33" s="437">
        <f t="shared" si="1"/>
        <v>4</v>
      </c>
      <c r="E33" s="437">
        <f t="shared" si="2"/>
        <v>490</v>
      </c>
      <c r="F33" s="436">
        <f t="shared" si="3"/>
        <v>486</v>
      </c>
      <c r="G33" s="525">
        <v>4</v>
      </c>
      <c r="H33" s="529">
        <v>482</v>
      </c>
      <c r="I33" s="436">
        <f t="shared" si="4"/>
        <v>8</v>
      </c>
      <c r="J33" s="525">
        <v>0</v>
      </c>
      <c r="K33" s="363">
        <v>8</v>
      </c>
      <c r="L33" s="993" t="s">
        <v>338</v>
      </c>
      <c r="M33" s="994"/>
    </row>
    <row r="34" spans="1:13" ht="15">
      <c r="A34" s="365" t="s">
        <v>573</v>
      </c>
      <c r="B34" s="541" t="s">
        <v>339</v>
      </c>
      <c r="C34" s="471">
        <f t="shared" si="0"/>
        <v>46</v>
      </c>
      <c r="D34" s="545">
        <f t="shared" si="1"/>
        <v>0</v>
      </c>
      <c r="E34" s="545">
        <f t="shared" si="2"/>
        <v>46</v>
      </c>
      <c r="F34" s="471">
        <f t="shared" si="3"/>
        <v>44</v>
      </c>
      <c r="G34" s="526">
        <v>0</v>
      </c>
      <c r="H34" s="530">
        <v>44</v>
      </c>
      <c r="I34" s="471">
        <f t="shared" si="4"/>
        <v>2</v>
      </c>
      <c r="J34" s="526">
        <v>0</v>
      </c>
      <c r="K34" s="367">
        <v>2</v>
      </c>
      <c r="L34" s="995" t="s">
        <v>341</v>
      </c>
      <c r="M34" s="996"/>
    </row>
    <row r="35" spans="1:13" s="547" customFormat="1" ht="18.75" customHeight="1">
      <c r="A35" s="361" t="s">
        <v>38</v>
      </c>
      <c r="B35" s="546" t="s">
        <v>342</v>
      </c>
      <c r="C35" s="436">
        <f t="shared" si="0"/>
        <v>11668</v>
      </c>
      <c r="D35" s="437">
        <f t="shared" si="1"/>
        <v>21</v>
      </c>
      <c r="E35" s="437">
        <f t="shared" si="2"/>
        <v>11647</v>
      </c>
      <c r="F35" s="436">
        <f t="shared" si="3"/>
        <v>11630</v>
      </c>
      <c r="G35" s="525">
        <v>21</v>
      </c>
      <c r="H35" s="529">
        <v>11609</v>
      </c>
      <c r="I35" s="436">
        <f t="shared" si="4"/>
        <v>38</v>
      </c>
      <c r="J35" s="525">
        <v>0</v>
      </c>
      <c r="K35" s="363">
        <v>38</v>
      </c>
      <c r="L35" s="991" t="s">
        <v>343</v>
      </c>
      <c r="M35" s="992"/>
    </row>
    <row r="36" spans="1:13" ht="13.9" customHeight="1">
      <c r="A36" s="365" t="s">
        <v>574</v>
      </c>
      <c r="B36" s="541" t="s">
        <v>344</v>
      </c>
      <c r="C36" s="471">
        <f t="shared" si="0"/>
        <v>192</v>
      </c>
      <c r="D36" s="545">
        <f t="shared" si="1"/>
        <v>11</v>
      </c>
      <c r="E36" s="545">
        <f t="shared" si="2"/>
        <v>181</v>
      </c>
      <c r="F36" s="471">
        <f t="shared" si="3"/>
        <v>185</v>
      </c>
      <c r="G36" s="526">
        <v>11</v>
      </c>
      <c r="H36" s="530">
        <v>174</v>
      </c>
      <c r="I36" s="471">
        <f t="shared" si="4"/>
        <v>7</v>
      </c>
      <c r="J36" s="526">
        <v>0</v>
      </c>
      <c r="K36" s="367">
        <v>7</v>
      </c>
      <c r="L36" s="995" t="s">
        <v>345</v>
      </c>
      <c r="M36" s="996"/>
    </row>
    <row r="37" spans="1:13" s="547" customFormat="1" ht="13.9" customHeight="1">
      <c r="A37" s="369" t="s">
        <v>575</v>
      </c>
      <c r="B37" s="548" t="s">
        <v>346</v>
      </c>
      <c r="C37" s="436">
        <f t="shared" si="0"/>
        <v>11465</v>
      </c>
      <c r="D37" s="437">
        <f t="shared" si="1"/>
        <v>10</v>
      </c>
      <c r="E37" s="437">
        <f t="shared" si="2"/>
        <v>11455</v>
      </c>
      <c r="F37" s="436">
        <f t="shared" si="3"/>
        <v>11435</v>
      </c>
      <c r="G37" s="525">
        <v>10</v>
      </c>
      <c r="H37" s="529">
        <v>11425</v>
      </c>
      <c r="I37" s="436">
        <f t="shared" si="4"/>
        <v>30</v>
      </c>
      <c r="J37" s="525">
        <v>0</v>
      </c>
      <c r="K37" s="363">
        <v>30</v>
      </c>
      <c r="L37" s="993" t="s">
        <v>576</v>
      </c>
      <c r="M37" s="994"/>
    </row>
    <row r="38" spans="1:13" ht="15">
      <c r="A38" s="365" t="s">
        <v>577</v>
      </c>
      <c r="B38" s="541" t="s">
        <v>716</v>
      </c>
      <c r="C38" s="471">
        <f t="shared" si="0"/>
        <v>11</v>
      </c>
      <c r="D38" s="545">
        <f t="shared" si="1"/>
        <v>0</v>
      </c>
      <c r="E38" s="545">
        <f t="shared" si="2"/>
        <v>11</v>
      </c>
      <c r="F38" s="471">
        <f t="shared" si="3"/>
        <v>10</v>
      </c>
      <c r="G38" s="526">
        <v>0</v>
      </c>
      <c r="H38" s="530">
        <v>10</v>
      </c>
      <c r="I38" s="471">
        <f t="shared" si="4"/>
        <v>1</v>
      </c>
      <c r="J38" s="526">
        <v>0</v>
      </c>
      <c r="K38" s="367">
        <v>1</v>
      </c>
      <c r="L38" s="995" t="s">
        <v>730</v>
      </c>
      <c r="M38" s="996"/>
    </row>
    <row r="39" spans="1:13" s="547" customFormat="1" ht="13.9" customHeight="1">
      <c r="A39" s="361" t="s">
        <v>39</v>
      </c>
      <c r="B39" s="546" t="s">
        <v>348</v>
      </c>
      <c r="C39" s="436">
        <f t="shared" si="0"/>
        <v>64</v>
      </c>
      <c r="D39" s="437">
        <f t="shared" si="1"/>
        <v>1</v>
      </c>
      <c r="E39" s="437">
        <f t="shared" si="2"/>
        <v>63</v>
      </c>
      <c r="F39" s="436">
        <f t="shared" si="3"/>
        <v>63</v>
      </c>
      <c r="G39" s="525">
        <v>0</v>
      </c>
      <c r="H39" s="529">
        <v>63</v>
      </c>
      <c r="I39" s="436">
        <f t="shared" si="4"/>
        <v>1</v>
      </c>
      <c r="J39" s="525">
        <v>1</v>
      </c>
      <c r="K39" s="363">
        <v>0</v>
      </c>
      <c r="L39" s="991" t="s">
        <v>349</v>
      </c>
      <c r="M39" s="992"/>
    </row>
    <row r="40" spans="1:13" ht="13.9" customHeight="1">
      <c r="A40" s="365" t="s">
        <v>578</v>
      </c>
      <c r="B40" s="541" t="s">
        <v>350</v>
      </c>
      <c r="C40" s="471">
        <f t="shared" si="0"/>
        <v>64</v>
      </c>
      <c r="D40" s="545">
        <f t="shared" si="1"/>
        <v>1</v>
      </c>
      <c r="E40" s="545">
        <f t="shared" si="2"/>
        <v>63</v>
      </c>
      <c r="F40" s="471">
        <f t="shared" si="3"/>
        <v>63</v>
      </c>
      <c r="G40" s="526">
        <v>0</v>
      </c>
      <c r="H40" s="530">
        <v>63</v>
      </c>
      <c r="I40" s="471">
        <f t="shared" si="4"/>
        <v>1</v>
      </c>
      <c r="J40" s="526">
        <v>1</v>
      </c>
      <c r="K40" s="367">
        <v>0</v>
      </c>
      <c r="L40" s="995" t="s">
        <v>351</v>
      </c>
      <c r="M40" s="996"/>
    </row>
    <row r="41" spans="1:13" s="505" customFormat="1" ht="33.75">
      <c r="A41" s="361" t="s">
        <v>40</v>
      </c>
      <c r="B41" s="546" t="s">
        <v>352</v>
      </c>
      <c r="C41" s="436">
        <f t="shared" si="0"/>
        <v>6076</v>
      </c>
      <c r="D41" s="437">
        <f t="shared" si="1"/>
        <v>25</v>
      </c>
      <c r="E41" s="437">
        <f t="shared" si="2"/>
        <v>6051</v>
      </c>
      <c r="F41" s="436">
        <f t="shared" si="3"/>
        <v>6074</v>
      </c>
      <c r="G41" s="525">
        <v>25</v>
      </c>
      <c r="H41" s="529">
        <v>6049</v>
      </c>
      <c r="I41" s="436">
        <f t="shared" si="4"/>
        <v>2</v>
      </c>
      <c r="J41" s="525">
        <v>0</v>
      </c>
      <c r="K41" s="363">
        <v>2</v>
      </c>
      <c r="L41" s="991" t="s">
        <v>353</v>
      </c>
      <c r="M41" s="992"/>
    </row>
    <row r="42" spans="1:13" s="3" customFormat="1" ht="13.9" customHeight="1">
      <c r="A42" s="365" t="s">
        <v>579</v>
      </c>
      <c r="B42" s="541" t="s">
        <v>354</v>
      </c>
      <c r="C42" s="471">
        <f t="shared" si="0"/>
        <v>6076</v>
      </c>
      <c r="D42" s="545">
        <f t="shared" si="1"/>
        <v>25</v>
      </c>
      <c r="E42" s="545">
        <f t="shared" si="2"/>
        <v>6051</v>
      </c>
      <c r="F42" s="471">
        <f t="shared" si="3"/>
        <v>6074</v>
      </c>
      <c r="G42" s="526">
        <v>25</v>
      </c>
      <c r="H42" s="530">
        <v>6049</v>
      </c>
      <c r="I42" s="471">
        <f t="shared" si="4"/>
        <v>2</v>
      </c>
      <c r="J42" s="526">
        <v>0</v>
      </c>
      <c r="K42" s="367">
        <v>2</v>
      </c>
      <c r="L42" s="995" t="s">
        <v>355</v>
      </c>
      <c r="M42" s="996"/>
    </row>
    <row r="43" spans="1:13" s="505" customFormat="1" ht="13.9" customHeight="1">
      <c r="A43" s="361" t="s">
        <v>41</v>
      </c>
      <c r="B43" s="546" t="s">
        <v>356</v>
      </c>
      <c r="C43" s="436">
        <f t="shared" si="0"/>
        <v>1483</v>
      </c>
      <c r="D43" s="437">
        <f t="shared" si="1"/>
        <v>16</v>
      </c>
      <c r="E43" s="437">
        <f t="shared" si="2"/>
        <v>1467</v>
      </c>
      <c r="F43" s="436">
        <f t="shared" si="3"/>
        <v>1472</v>
      </c>
      <c r="G43" s="525">
        <v>14</v>
      </c>
      <c r="H43" s="529">
        <v>1458</v>
      </c>
      <c r="I43" s="436">
        <f t="shared" si="4"/>
        <v>11</v>
      </c>
      <c r="J43" s="525">
        <v>2</v>
      </c>
      <c r="K43" s="363">
        <v>9</v>
      </c>
      <c r="L43" s="991" t="s">
        <v>357</v>
      </c>
      <c r="M43" s="992"/>
    </row>
    <row r="44" spans="1:13" ht="22.5">
      <c r="A44" s="365" t="s">
        <v>580</v>
      </c>
      <c r="B44" s="541" t="s">
        <v>358</v>
      </c>
      <c r="C44" s="471">
        <f t="shared" si="0"/>
        <v>956</v>
      </c>
      <c r="D44" s="545">
        <f t="shared" si="1"/>
        <v>12</v>
      </c>
      <c r="E44" s="545">
        <f t="shared" si="2"/>
        <v>944</v>
      </c>
      <c r="F44" s="471">
        <f t="shared" si="3"/>
        <v>949</v>
      </c>
      <c r="G44" s="526">
        <v>10</v>
      </c>
      <c r="H44" s="530">
        <v>939</v>
      </c>
      <c r="I44" s="471">
        <f t="shared" si="4"/>
        <v>7</v>
      </c>
      <c r="J44" s="526">
        <v>2</v>
      </c>
      <c r="K44" s="367">
        <v>5</v>
      </c>
      <c r="L44" s="995" t="s">
        <v>359</v>
      </c>
      <c r="M44" s="996"/>
    </row>
    <row r="45" spans="1:13" s="547" customFormat="1">
      <c r="A45" s="396" t="s">
        <v>581</v>
      </c>
      <c r="B45" s="631" t="s">
        <v>360</v>
      </c>
      <c r="C45" s="632">
        <f t="shared" si="0"/>
        <v>527</v>
      </c>
      <c r="D45" s="633">
        <f t="shared" si="1"/>
        <v>4</v>
      </c>
      <c r="E45" s="633">
        <f t="shared" si="2"/>
        <v>523</v>
      </c>
      <c r="F45" s="632">
        <f t="shared" si="3"/>
        <v>523</v>
      </c>
      <c r="G45" s="634">
        <v>4</v>
      </c>
      <c r="H45" s="635">
        <v>519</v>
      </c>
      <c r="I45" s="632">
        <f t="shared" si="4"/>
        <v>4</v>
      </c>
      <c r="J45" s="634">
        <v>0</v>
      </c>
      <c r="K45" s="636">
        <v>4</v>
      </c>
      <c r="L45" s="1047" t="s">
        <v>361</v>
      </c>
      <c r="M45" s="1048"/>
    </row>
    <row r="46" spans="1:13" s="3" customFormat="1" ht="16.5" thickBot="1">
      <c r="A46" s="343" t="s">
        <v>42</v>
      </c>
      <c r="B46" s="630" t="s">
        <v>362</v>
      </c>
      <c r="C46" s="471">
        <f t="shared" si="0"/>
        <v>3554</v>
      </c>
      <c r="D46" s="545">
        <f t="shared" si="1"/>
        <v>132</v>
      </c>
      <c r="E46" s="545">
        <f t="shared" si="2"/>
        <v>3422</v>
      </c>
      <c r="F46" s="471">
        <f t="shared" si="3"/>
        <v>3465</v>
      </c>
      <c r="G46" s="467">
        <v>118</v>
      </c>
      <c r="H46" s="460">
        <v>3347</v>
      </c>
      <c r="I46" s="471">
        <f t="shared" si="4"/>
        <v>89</v>
      </c>
      <c r="J46" s="467">
        <v>14</v>
      </c>
      <c r="K46" s="14">
        <v>75</v>
      </c>
      <c r="L46" s="896" t="s">
        <v>365</v>
      </c>
      <c r="M46" s="897"/>
    </row>
    <row r="47" spans="1:13" s="547" customFormat="1" ht="13.9" customHeight="1" thickTop="1" thickBot="1">
      <c r="A47" s="83" t="s">
        <v>582</v>
      </c>
      <c r="B47" s="608" t="s">
        <v>366</v>
      </c>
      <c r="C47" s="609">
        <f t="shared" si="0"/>
        <v>3517</v>
      </c>
      <c r="D47" s="610">
        <f t="shared" si="1"/>
        <v>122</v>
      </c>
      <c r="E47" s="610">
        <f t="shared" si="2"/>
        <v>3395</v>
      </c>
      <c r="F47" s="609">
        <f t="shared" si="3"/>
        <v>3429</v>
      </c>
      <c r="G47" s="611">
        <v>108</v>
      </c>
      <c r="H47" s="612">
        <v>3321</v>
      </c>
      <c r="I47" s="609">
        <f t="shared" si="4"/>
        <v>88</v>
      </c>
      <c r="J47" s="611">
        <v>14</v>
      </c>
      <c r="K47" s="90">
        <v>74</v>
      </c>
      <c r="L47" s="945" t="s">
        <v>368</v>
      </c>
      <c r="M47" s="946"/>
    </row>
    <row r="48" spans="1:13" thickTop="1">
      <c r="A48" s="392" t="s">
        <v>583</v>
      </c>
      <c r="B48" s="542" t="s">
        <v>369</v>
      </c>
      <c r="C48" s="471">
        <f t="shared" si="0"/>
        <v>37</v>
      </c>
      <c r="D48" s="545">
        <f t="shared" si="1"/>
        <v>10</v>
      </c>
      <c r="E48" s="545">
        <f t="shared" si="2"/>
        <v>27</v>
      </c>
      <c r="F48" s="471">
        <f t="shared" si="3"/>
        <v>36</v>
      </c>
      <c r="G48" s="534">
        <v>10</v>
      </c>
      <c r="H48" s="532">
        <v>26</v>
      </c>
      <c r="I48" s="471">
        <f t="shared" si="4"/>
        <v>1</v>
      </c>
      <c r="J48" s="534">
        <v>0</v>
      </c>
      <c r="K48" s="395">
        <v>1</v>
      </c>
      <c r="L48" s="1011" t="s">
        <v>370</v>
      </c>
      <c r="M48" s="1012"/>
    </row>
    <row r="49" spans="1:13" s="505" customFormat="1" ht="15" customHeight="1">
      <c r="A49" s="361" t="s">
        <v>584</v>
      </c>
      <c r="B49" s="546" t="s">
        <v>371</v>
      </c>
      <c r="C49" s="436">
        <f t="shared" si="0"/>
        <v>885</v>
      </c>
      <c r="D49" s="437">
        <f t="shared" si="1"/>
        <v>25</v>
      </c>
      <c r="E49" s="437">
        <f t="shared" si="2"/>
        <v>860</v>
      </c>
      <c r="F49" s="436">
        <f t="shared" si="3"/>
        <v>736</v>
      </c>
      <c r="G49" s="525">
        <v>13</v>
      </c>
      <c r="H49" s="529">
        <v>723</v>
      </c>
      <c r="I49" s="436">
        <f t="shared" si="4"/>
        <v>149</v>
      </c>
      <c r="J49" s="525">
        <v>12</v>
      </c>
      <c r="K49" s="363">
        <v>137</v>
      </c>
      <c r="L49" s="991" t="s">
        <v>372</v>
      </c>
      <c r="M49" s="992"/>
    </row>
    <row r="50" spans="1:13" ht="15">
      <c r="A50" s="371" t="s">
        <v>389</v>
      </c>
      <c r="B50" s="539" t="s">
        <v>373</v>
      </c>
      <c r="C50" s="471">
        <f t="shared" si="0"/>
        <v>7885</v>
      </c>
      <c r="D50" s="545">
        <f t="shared" si="1"/>
        <v>484</v>
      </c>
      <c r="E50" s="545">
        <f t="shared" si="2"/>
        <v>7401</v>
      </c>
      <c r="F50" s="471">
        <f t="shared" si="3"/>
        <v>6379</v>
      </c>
      <c r="G50" s="526">
        <v>231</v>
      </c>
      <c r="H50" s="530">
        <v>6148</v>
      </c>
      <c r="I50" s="471">
        <f t="shared" si="4"/>
        <v>1506</v>
      </c>
      <c r="J50" s="526">
        <v>253</v>
      </c>
      <c r="K50" s="367">
        <v>1253</v>
      </c>
      <c r="L50" s="999" t="s">
        <v>375</v>
      </c>
      <c r="M50" s="1000"/>
    </row>
    <row r="51" spans="1:13" s="505" customFormat="1" ht="26.25" customHeight="1">
      <c r="A51" s="361" t="s">
        <v>585</v>
      </c>
      <c r="B51" s="546" t="s">
        <v>376</v>
      </c>
      <c r="C51" s="436">
        <f t="shared" si="0"/>
        <v>262</v>
      </c>
      <c r="D51" s="437">
        <f t="shared" si="1"/>
        <v>7</v>
      </c>
      <c r="E51" s="437">
        <f t="shared" si="2"/>
        <v>255</v>
      </c>
      <c r="F51" s="436">
        <f t="shared" si="3"/>
        <v>261</v>
      </c>
      <c r="G51" s="525">
        <v>7</v>
      </c>
      <c r="H51" s="529">
        <v>254</v>
      </c>
      <c r="I51" s="436">
        <f t="shared" si="4"/>
        <v>1</v>
      </c>
      <c r="J51" s="525">
        <v>0</v>
      </c>
      <c r="K51" s="363">
        <v>1</v>
      </c>
      <c r="L51" s="991" t="s">
        <v>377</v>
      </c>
      <c r="M51" s="992"/>
    </row>
    <row r="52" spans="1:13" ht="22.5">
      <c r="A52" s="365" t="s">
        <v>586</v>
      </c>
      <c r="B52" s="541" t="s">
        <v>378</v>
      </c>
      <c r="C52" s="471">
        <f t="shared" si="0"/>
        <v>262</v>
      </c>
      <c r="D52" s="545">
        <f t="shared" si="1"/>
        <v>7</v>
      </c>
      <c r="E52" s="545">
        <f t="shared" si="2"/>
        <v>255</v>
      </c>
      <c r="F52" s="471">
        <f t="shared" si="3"/>
        <v>261</v>
      </c>
      <c r="G52" s="526">
        <v>7</v>
      </c>
      <c r="H52" s="530">
        <v>254</v>
      </c>
      <c r="I52" s="471">
        <f t="shared" si="4"/>
        <v>1</v>
      </c>
      <c r="J52" s="526">
        <v>0</v>
      </c>
      <c r="K52" s="367">
        <v>1</v>
      </c>
      <c r="L52" s="995" t="s">
        <v>379</v>
      </c>
      <c r="M52" s="996"/>
    </row>
    <row r="53" spans="1:13" s="547" customFormat="1">
      <c r="A53" s="361" t="s">
        <v>325</v>
      </c>
      <c r="B53" s="546" t="s">
        <v>380</v>
      </c>
      <c r="C53" s="436">
        <f t="shared" si="0"/>
        <v>7081</v>
      </c>
      <c r="D53" s="437">
        <f t="shared" si="1"/>
        <v>55</v>
      </c>
      <c r="E53" s="437">
        <f t="shared" si="2"/>
        <v>7026</v>
      </c>
      <c r="F53" s="436">
        <f t="shared" si="3"/>
        <v>6869</v>
      </c>
      <c r="G53" s="525">
        <v>43</v>
      </c>
      <c r="H53" s="529">
        <v>6826</v>
      </c>
      <c r="I53" s="436">
        <f t="shared" si="4"/>
        <v>212</v>
      </c>
      <c r="J53" s="525">
        <v>12</v>
      </c>
      <c r="K53" s="363">
        <v>200</v>
      </c>
      <c r="L53" s="991" t="s">
        <v>381</v>
      </c>
      <c r="M53" s="992"/>
    </row>
    <row r="54" spans="1:13" ht="22.5">
      <c r="A54" s="365" t="s">
        <v>587</v>
      </c>
      <c r="B54" s="541" t="s">
        <v>382</v>
      </c>
      <c r="C54" s="471">
        <f t="shared" si="0"/>
        <v>45</v>
      </c>
      <c r="D54" s="545">
        <f t="shared" si="1"/>
        <v>0</v>
      </c>
      <c r="E54" s="545">
        <f t="shared" si="2"/>
        <v>45</v>
      </c>
      <c r="F54" s="471">
        <f t="shared" si="3"/>
        <v>45</v>
      </c>
      <c r="G54" s="526">
        <v>0</v>
      </c>
      <c r="H54" s="530">
        <v>45</v>
      </c>
      <c r="I54" s="471">
        <f t="shared" si="4"/>
        <v>0</v>
      </c>
      <c r="J54" s="526">
        <v>0</v>
      </c>
      <c r="K54" s="367">
        <v>0</v>
      </c>
      <c r="L54" s="995" t="s">
        <v>383</v>
      </c>
      <c r="M54" s="996"/>
    </row>
    <row r="55" spans="1:13" s="505" customFormat="1" ht="15">
      <c r="A55" s="369" t="s">
        <v>588</v>
      </c>
      <c r="B55" s="548" t="s">
        <v>384</v>
      </c>
      <c r="C55" s="436">
        <f t="shared" si="0"/>
        <v>7036</v>
      </c>
      <c r="D55" s="437">
        <f t="shared" si="1"/>
        <v>55</v>
      </c>
      <c r="E55" s="437">
        <f t="shared" si="2"/>
        <v>6981</v>
      </c>
      <c r="F55" s="436">
        <f t="shared" si="3"/>
        <v>6824</v>
      </c>
      <c r="G55" s="525">
        <v>43</v>
      </c>
      <c r="H55" s="529">
        <v>6781</v>
      </c>
      <c r="I55" s="436">
        <f t="shared" si="4"/>
        <v>212</v>
      </c>
      <c r="J55" s="525">
        <v>12</v>
      </c>
      <c r="K55" s="363">
        <v>200</v>
      </c>
      <c r="L55" s="993" t="s">
        <v>385</v>
      </c>
      <c r="M55" s="994"/>
    </row>
    <row r="56" spans="1:13" ht="13.9" customHeight="1">
      <c r="A56" s="371" t="s">
        <v>412</v>
      </c>
      <c r="B56" s="539" t="s">
        <v>386</v>
      </c>
      <c r="C56" s="471">
        <f t="shared" si="0"/>
        <v>20138</v>
      </c>
      <c r="D56" s="545">
        <f t="shared" si="1"/>
        <v>190</v>
      </c>
      <c r="E56" s="545">
        <f t="shared" si="2"/>
        <v>19948</v>
      </c>
      <c r="F56" s="471">
        <f t="shared" si="3"/>
        <v>20052</v>
      </c>
      <c r="G56" s="526">
        <v>186</v>
      </c>
      <c r="H56" s="530">
        <v>19866</v>
      </c>
      <c r="I56" s="471">
        <f t="shared" si="4"/>
        <v>86</v>
      </c>
      <c r="J56" s="526">
        <v>4</v>
      </c>
      <c r="K56" s="367">
        <v>82</v>
      </c>
      <c r="L56" s="999" t="s">
        <v>387</v>
      </c>
      <c r="M56" s="1000"/>
    </row>
    <row r="57" spans="1:13" s="505" customFormat="1" ht="13.9" customHeight="1">
      <c r="A57" s="369" t="s">
        <v>589</v>
      </c>
      <c r="B57" s="548" t="s">
        <v>388</v>
      </c>
      <c r="C57" s="436">
        <f t="shared" si="0"/>
        <v>1545</v>
      </c>
      <c r="D57" s="437">
        <f t="shared" si="1"/>
        <v>25</v>
      </c>
      <c r="E57" s="437">
        <f>K57+H57</f>
        <v>1520</v>
      </c>
      <c r="F57" s="436">
        <f>H57+G57</f>
        <v>1542</v>
      </c>
      <c r="G57" s="525">
        <v>25</v>
      </c>
      <c r="H57" s="529">
        <v>1517</v>
      </c>
      <c r="I57" s="436">
        <f t="shared" si="4"/>
        <v>3</v>
      </c>
      <c r="J57" s="525">
        <v>0</v>
      </c>
      <c r="K57" s="363">
        <v>3</v>
      </c>
      <c r="L57" s="993" t="s">
        <v>390</v>
      </c>
      <c r="M57" s="994"/>
    </row>
    <row r="58" spans="1:13" ht="15">
      <c r="A58" s="365" t="s">
        <v>590</v>
      </c>
      <c r="B58" s="541" t="s">
        <v>391</v>
      </c>
      <c r="C58" s="471">
        <f t="shared" si="0"/>
        <v>916</v>
      </c>
      <c r="D58" s="545">
        <f t="shared" si="1"/>
        <v>27</v>
      </c>
      <c r="E58" s="545">
        <f t="shared" si="2"/>
        <v>889</v>
      </c>
      <c r="F58" s="471">
        <f t="shared" si="3"/>
        <v>887</v>
      </c>
      <c r="G58" s="526">
        <v>23</v>
      </c>
      <c r="H58" s="530">
        <v>864</v>
      </c>
      <c r="I58" s="471">
        <f t="shared" si="4"/>
        <v>29</v>
      </c>
      <c r="J58" s="526">
        <v>4</v>
      </c>
      <c r="K58" s="367">
        <v>25</v>
      </c>
      <c r="L58" s="995" t="s">
        <v>392</v>
      </c>
      <c r="M58" s="996"/>
    </row>
    <row r="59" spans="1:13" s="505" customFormat="1" ht="15">
      <c r="A59" s="369" t="s">
        <v>591</v>
      </c>
      <c r="B59" s="548" t="s">
        <v>393</v>
      </c>
      <c r="C59" s="436">
        <f t="shared" si="0"/>
        <v>15904</v>
      </c>
      <c r="D59" s="437">
        <f t="shared" si="1"/>
        <v>99</v>
      </c>
      <c r="E59" s="437">
        <f t="shared" si="2"/>
        <v>15805</v>
      </c>
      <c r="F59" s="436">
        <f t="shared" si="3"/>
        <v>15877</v>
      </c>
      <c r="G59" s="525">
        <v>99</v>
      </c>
      <c r="H59" s="529">
        <v>15778</v>
      </c>
      <c r="I59" s="436">
        <f t="shared" si="4"/>
        <v>27</v>
      </c>
      <c r="J59" s="525">
        <v>0</v>
      </c>
      <c r="K59" s="363">
        <v>27</v>
      </c>
      <c r="L59" s="993" t="s">
        <v>394</v>
      </c>
      <c r="M59" s="994"/>
    </row>
    <row r="60" spans="1:13" ht="15">
      <c r="A60" s="365" t="s">
        <v>592</v>
      </c>
      <c r="B60" s="541" t="s">
        <v>395</v>
      </c>
      <c r="C60" s="471">
        <f t="shared" si="0"/>
        <v>1234</v>
      </c>
      <c r="D60" s="545">
        <f t="shared" si="1"/>
        <v>29</v>
      </c>
      <c r="E60" s="545">
        <f t="shared" si="2"/>
        <v>1205</v>
      </c>
      <c r="F60" s="471">
        <f t="shared" si="3"/>
        <v>1210</v>
      </c>
      <c r="G60" s="526">
        <v>29</v>
      </c>
      <c r="H60" s="530">
        <v>1181</v>
      </c>
      <c r="I60" s="471">
        <f t="shared" si="4"/>
        <v>24</v>
      </c>
      <c r="J60" s="526">
        <v>0</v>
      </c>
      <c r="K60" s="367">
        <v>24</v>
      </c>
      <c r="L60" s="995" t="s">
        <v>396</v>
      </c>
      <c r="M60" s="996"/>
    </row>
    <row r="61" spans="1:13" s="505" customFormat="1" ht="15">
      <c r="A61" s="369" t="s">
        <v>593</v>
      </c>
      <c r="B61" s="548" t="s">
        <v>397</v>
      </c>
      <c r="C61" s="436">
        <f t="shared" si="0"/>
        <v>539</v>
      </c>
      <c r="D61" s="437">
        <f t="shared" si="1"/>
        <v>10</v>
      </c>
      <c r="E61" s="437">
        <f t="shared" si="2"/>
        <v>529</v>
      </c>
      <c r="F61" s="436">
        <f t="shared" si="3"/>
        <v>536</v>
      </c>
      <c r="G61" s="525">
        <v>10</v>
      </c>
      <c r="H61" s="529">
        <v>526</v>
      </c>
      <c r="I61" s="436">
        <f t="shared" si="4"/>
        <v>3</v>
      </c>
      <c r="J61" s="525">
        <v>0</v>
      </c>
      <c r="K61" s="363">
        <v>3</v>
      </c>
      <c r="L61" s="993" t="s">
        <v>398</v>
      </c>
      <c r="M61" s="994"/>
    </row>
    <row r="62" spans="1:13" ht="15">
      <c r="A62" s="371" t="s">
        <v>364</v>
      </c>
      <c r="B62" s="539" t="s">
        <v>399</v>
      </c>
      <c r="C62" s="471">
        <f t="shared" si="0"/>
        <v>2777</v>
      </c>
      <c r="D62" s="545">
        <f t="shared" si="1"/>
        <v>44</v>
      </c>
      <c r="E62" s="545">
        <f t="shared" si="2"/>
        <v>2733</v>
      </c>
      <c r="F62" s="471">
        <f t="shared" si="3"/>
        <v>2539</v>
      </c>
      <c r="G62" s="526">
        <v>29</v>
      </c>
      <c r="H62" s="530">
        <v>2510</v>
      </c>
      <c r="I62" s="471">
        <f t="shared" si="4"/>
        <v>238</v>
      </c>
      <c r="J62" s="526">
        <v>15</v>
      </c>
      <c r="K62" s="367">
        <v>223</v>
      </c>
      <c r="L62" s="999" t="s">
        <v>400</v>
      </c>
      <c r="M62" s="1000"/>
    </row>
    <row r="63" spans="1:13" ht="22.5">
      <c r="A63" s="371" t="s">
        <v>322</v>
      </c>
      <c r="B63" s="539" t="s">
        <v>401</v>
      </c>
      <c r="C63" s="471">
        <f t="shared" si="0"/>
        <v>22570</v>
      </c>
      <c r="D63" s="545">
        <f t="shared" si="1"/>
        <v>222</v>
      </c>
      <c r="E63" s="545">
        <f t="shared" si="2"/>
        <v>22348</v>
      </c>
      <c r="F63" s="471">
        <f t="shared" si="3"/>
        <v>22516</v>
      </c>
      <c r="G63" s="526">
        <v>222</v>
      </c>
      <c r="H63" s="530">
        <v>22294</v>
      </c>
      <c r="I63" s="471">
        <f t="shared" si="4"/>
        <v>54</v>
      </c>
      <c r="J63" s="526">
        <v>0</v>
      </c>
      <c r="K63" s="367">
        <v>54</v>
      </c>
      <c r="L63" s="999" t="s">
        <v>402</v>
      </c>
      <c r="M63" s="1000"/>
    </row>
    <row r="64" spans="1:13" s="505" customFormat="1" ht="13.9" customHeight="1">
      <c r="A64" s="369" t="s">
        <v>594</v>
      </c>
      <c r="B64" s="548" t="s">
        <v>403</v>
      </c>
      <c r="C64" s="436">
        <f t="shared" si="0"/>
        <v>21259</v>
      </c>
      <c r="D64" s="437">
        <f t="shared" si="1"/>
        <v>214</v>
      </c>
      <c r="E64" s="437">
        <f t="shared" si="2"/>
        <v>21045</v>
      </c>
      <c r="F64" s="436">
        <f t="shared" si="3"/>
        <v>21208</v>
      </c>
      <c r="G64" s="525">
        <v>214</v>
      </c>
      <c r="H64" s="529">
        <v>20994</v>
      </c>
      <c r="I64" s="436">
        <f t="shared" si="4"/>
        <v>51</v>
      </c>
      <c r="J64" s="525">
        <v>0</v>
      </c>
      <c r="K64" s="363">
        <v>51</v>
      </c>
      <c r="L64" s="993" t="s">
        <v>404</v>
      </c>
      <c r="M64" s="994"/>
    </row>
    <row r="65" spans="1:13" s="75" customFormat="1" ht="22.5">
      <c r="A65" s="365" t="s">
        <v>595</v>
      </c>
      <c r="B65" s="541" t="s">
        <v>405</v>
      </c>
      <c r="C65" s="471">
        <f t="shared" si="0"/>
        <v>210</v>
      </c>
      <c r="D65" s="545">
        <f t="shared" si="1"/>
        <v>5</v>
      </c>
      <c r="E65" s="545">
        <f t="shared" si="2"/>
        <v>205</v>
      </c>
      <c r="F65" s="471">
        <f t="shared" si="3"/>
        <v>210</v>
      </c>
      <c r="G65" s="526">
        <v>5</v>
      </c>
      <c r="H65" s="530">
        <v>205</v>
      </c>
      <c r="I65" s="471">
        <f t="shared" si="4"/>
        <v>0</v>
      </c>
      <c r="J65" s="526">
        <v>0</v>
      </c>
      <c r="K65" s="367">
        <v>0</v>
      </c>
      <c r="L65" s="995" t="s">
        <v>406</v>
      </c>
      <c r="M65" s="996"/>
    </row>
    <row r="66" spans="1:13" s="547" customFormat="1">
      <c r="A66" s="369" t="s">
        <v>597</v>
      </c>
      <c r="B66" s="548" t="s">
        <v>407</v>
      </c>
      <c r="C66" s="436">
        <f t="shared" si="0"/>
        <v>632</v>
      </c>
      <c r="D66" s="437">
        <f t="shared" si="1"/>
        <v>0</v>
      </c>
      <c r="E66" s="437">
        <f t="shared" si="2"/>
        <v>632</v>
      </c>
      <c r="F66" s="436">
        <f t="shared" si="3"/>
        <v>630</v>
      </c>
      <c r="G66" s="525">
        <v>0</v>
      </c>
      <c r="H66" s="529">
        <v>630</v>
      </c>
      <c r="I66" s="436">
        <f t="shared" si="4"/>
        <v>2</v>
      </c>
      <c r="J66" s="525">
        <v>0</v>
      </c>
      <c r="K66" s="363">
        <v>2</v>
      </c>
      <c r="L66" s="993" t="s">
        <v>408</v>
      </c>
      <c r="M66" s="994"/>
    </row>
    <row r="67" spans="1:13" s="75" customFormat="1" ht="12.75">
      <c r="A67" s="365" t="s">
        <v>598</v>
      </c>
      <c r="B67" s="541" t="s">
        <v>409</v>
      </c>
      <c r="C67" s="471">
        <f t="shared" si="0"/>
        <v>469</v>
      </c>
      <c r="D67" s="545">
        <f t="shared" si="1"/>
        <v>3</v>
      </c>
      <c r="E67" s="545">
        <f t="shared" si="2"/>
        <v>466</v>
      </c>
      <c r="F67" s="471">
        <f t="shared" si="3"/>
        <v>468</v>
      </c>
      <c r="G67" s="526">
        <v>3</v>
      </c>
      <c r="H67" s="530">
        <v>465</v>
      </c>
      <c r="I67" s="471">
        <f t="shared" si="4"/>
        <v>1</v>
      </c>
      <c r="J67" s="526">
        <v>0</v>
      </c>
      <c r="K67" s="367">
        <v>1</v>
      </c>
      <c r="L67" s="995" t="s">
        <v>410</v>
      </c>
      <c r="M67" s="996"/>
    </row>
    <row r="68" spans="1:13" s="547" customFormat="1">
      <c r="A68" s="361" t="s">
        <v>289</v>
      </c>
      <c r="B68" s="546" t="s">
        <v>411</v>
      </c>
      <c r="C68" s="436">
        <f t="shared" si="0"/>
        <v>2092</v>
      </c>
      <c r="D68" s="437">
        <f t="shared" si="1"/>
        <v>38</v>
      </c>
      <c r="E68" s="437">
        <f t="shared" si="2"/>
        <v>2054</v>
      </c>
      <c r="F68" s="436">
        <f t="shared" si="3"/>
        <v>2085</v>
      </c>
      <c r="G68" s="525">
        <v>37</v>
      </c>
      <c r="H68" s="529">
        <v>2048</v>
      </c>
      <c r="I68" s="436">
        <f t="shared" si="4"/>
        <v>7</v>
      </c>
      <c r="J68" s="525">
        <v>1</v>
      </c>
      <c r="K68" s="363">
        <v>6</v>
      </c>
      <c r="L68" s="991" t="s">
        <v>413</v>
      </c>
      <c r="M68" s="992"/>
    </row>
    <row r="69" spans="1:13" ht="22.5">
      <c r="A69" s="365" t="s">
        <v>599</v>
      </c>
      <c r="B69" s="541" t="s">
        <v>600</v>
      </c>
      <c r="C69" s="471">
        <f t="shared" si="0"/>
        <v>647</v>
      </c>
      <c r="D69" s="545">
        <f t="shared" si="1"/>
        <v>24</v>
      </c>
      <c r="E69" s="545">
        <f t="shared" si="2"/>
        <v>623</v>
      </c>
      <c r="F69" s="471">
        <f t="shared" si="3"/>
        <v>643</v>
      </c>
      <c r="G69" s="526">
        <v>24</v>
      </c>
      <c r="H69" s="530">
        <v>619</v>
      </c>
      <c r="I69" s="471">
        <f t="shared" si="4"/>
        <v>4</v>
      </c>
      <c r="J69" s="526">
        <v>0</v>
      </c>
      <c r="K69" s="367">
        <v>4</v>
      </c>
      <c r="L69" s="995" t="s">
        <v>414</v>
      </c>
      <c r="M69" s="996"/>
    </row>
    <row r="70" spans="1:13" s="547" customFormat="1" ht="22.5">
      <c r="A70" s="369" t="s">
        <v>601</v>
      </c>
      <c r="B70" s="548" t="s">
        <v>415</v>
      </c>
      <c r="C70" s="436">
        <f t="shared" si="0"/>
        <v>792</v>
      </c>
      <c r="D70" s="437">
        <f t="shared" si="1"/>
        <v>8</v>
      </c>
      <c r="E70" s="437">
        <f t="shared" si="2"/>
        <v>784</v>
      </c>
      <c r="F70" s="436">
        <f t="shared" si="3"/>
        <v>792</v>
      </c>
      <c r="G70" s="525">
        <v>8</v>
      </c>
      <c r="H70" s="529">
        <v>784</v>
      </c>
      <c r="I70" s="436">
        <f t="shared" si="4"/>
        <v>0</v>
      </c>
      <c r="J70" s="525">
        <v>0</v>
      </c>
      <c r="K70" s="363">
        <v>0</v>
      </c>
      <c r="L70" s="993" t="s">
        <v>416</v>
      </c>
      <c r="M70" s="994"/>
    </row>
    <row r="71" spans="1:13" thickBot="1">
      <c r="A71" s="613" t="s">
        <v>602</v>
      </c>
      <c r="B71" s="614" t="s">
        <v>417</v>
      </c>
      <c r="C71" s="471">
        <f t="shared" si="0"/>
        <v>80</v>
      </c>
      <c r="D71" s="545">
        <f t="shared" si="1"/>
        <v>2</v>
      </c>
      <c r="E71" s="545">
        <f t="shared" si="2"/>
        <v>78</v>
      </c>
      <c r="F71" s="471">
        <f t="shared" si="3"/>
        <v>79</v>
      </c>
      <c r="G71" s="605">
        <v>2</v>
      </c>
      <c r="H71" s="606">
        <v>77</v>
      </c>
      <c r="I71" s="471">
        <f t="shared" si="4"/>
        <v>1</v>
      </c>
      <c r="J71" s="605">
        <v>0</v>
      </c>
      <c r="K71" s="607">
        <v>1</v>
      </c>
      <c r="L71" s="1051" t="s">
        <v>418</v>
      </c>
      <c r="M71" s="1052"/>
    </row>
    <row r="72" spans="1:13" s="505" customFormat="1" ht="16.5" thickTop="1" thickBot="1">
      <c r="A72" s="83" t="s">
        <v>603</v>
      </c>
      <c r="B72" s="608" t="s">
        <v>691</v>
      </c>
      <c r="C72" s="609">
        <f t="shared" si="0"/>
        <v>206</v>
      </c>
      <c r="D72" s="610">
        <f t="shared" si="1"/>
        <v>1</v>
      </c>
      <c r="E72" s="610">
        <f t="shared" si="2"/>
        <v>205</v>
      </c>
      <c r="F72" s="609">
        <f t="shared" si="3"/>
        <v>205</v>
      </c>
      <c r="G72" s="611">
        <v>0</v>
      </c>
      <c r="H72" s="612">
        <v>205</v>
      </c>
      <c r="I72" s="609">
        <f t="shared" si="4"/>
        <v>1</v>
      </c>
      <c r="J72" s="611">
        <v>1</v>
      </c>
      <c r="K72" s="90">
        <v>0</v>
      </c>
      <c r="L72" s="945" t="s">
        <v>729</v>
      </c>
      <c r="M72" s="946"/>
    </row>
    <row r="73" spans="1:13" s="3" customFormat="1" ht="16.5" thickTop="1">
      <c r="A73" s="392" t="s">
        <v>604</v>
      </c>
      <c r="B73" s="542" t="s">
        <v>419</v>
      </c>
      <c r="C73" s="471">
        <f t="shared" si="0"/>
        <v>367</v>
      </c>
      <c r="D73" s="545">
        <f t="shared" si="1"/>
        <v>3</v>
      </c>
      <c r="E73" s="545">
        <f t="shared" si="2"/>
        <v>364</v>
      </c>
      <c r="F73" s="471">
        <f t="shared" si="3"/>
        <v>366</v>
      </c>
      <c r="G73" s="534">
        <v>3</v>
      </c>
      <c r="H73" s="532">
        <v>363</v>
      </c>
      <c r="I73" s="471">
        <f t="shared" si="4"/>
        <v>1</v>
      </c>
      <c r="J73" s="534">
        <v>0</v>
      </c>
      <c r="K73" s="395">
        <v>1</v>
      </c>
      <c r="L73" s="1011" t="s">
        <v>420</v>
      </c>
      <c r="M73" s="1012"/>
    </row>
    <row r="74" spans="1:13" s="505" customFormat="1" thickBot="1">
      <c r="A74" s="617" t="s">
        <v>448</v>
      </c>
      <c r="B74" s="618" t="s">
        <v>421</v>
      </c>
      <c r="C74" s="436">
        <f t="shared" si="0"/>
        <v>1482</v>
      </c>
      <c r="D74" s="437">
        <f t="shared" si="1"/>
        <v>32</v>
      </c>
      <c r="E74" s="437">
        <f t="shared" si="2"/>
        <v>1450</v>
      </c>
      <c r="F74" s="436">
        <f t="shared" si="3"/>
        <v>1482</v>
      </c>
      <c r="G74" s="619">
        <v>32</v>
      </c>
      <c r="H74" s="620">
        <v>1450</v>
      </c>
      <c r="I74" s="436">
        <f t="shared" si="4"/>
        <v>0</v>
      </c>
      <c r="J74" s="619">
        <v>0</v>
      </c>
      <c r="K74" s="621">
        <v>0</v>
      </c>
      <c r="L74" s="1053" t="s">
        <v>422</v>
      </c>
      <c r="M74" s="1054"/>
    </row>
    <row r="75" spans="1:13" s="3" customFormat="1" ht="45.75" thickTop="1">
      <c r="A75" s="587" t="s">
        <v>605</v>
      </c>
      <c r="B75" s="625" t="s">
        <v>423</v>
      </c>
      <c r="C75" s="626">
        <f t="shared" si="0"/>
        <v>1482</v>
      </c>
      <c r="D75" s="627">
        <f t="shared" si="1"/>
        <v>32</v>
      </c>
      <c r="E75" s="627">
        <f t="shared" si="2"/>
        <v>1450</v>
      </c>
      <c r="F75" s="626">
        <f t="shared" si="3"/>
        <v>1482</v>
      </c>
      <c r="G75" s="628">
        <v>32</v>
      </c>
      <c r="H75" s="629">
        <v>1450</v>
      </c>
      <c r="I75" s="626">
        <f t="shared" si="4"/>
        <v>0</v>
      </c>
      <c r="J75" s="628">
        <v>0</v>
      </c>
      <c r="K75" s="590">
        <v>0</v>
      </c>
      <c r="L75" s="939" t="s">
        <v>424</v>
      </c>
      <c r="M75" s="940"/>
    </row>
    <row r="76" spans="1:13" s="505" customFormat="1" ht="15">
      <c r="A76" s="599" t="s">
        <v>606</v>
      </c>
      <c r="B76" s="622" t="s">
        <v>425</v>
      </c>
      <c r="C76" s="436">
        <f t="shared" ref="C76:C102" si="5">E76+D76</f>
        <v>264</v>
      </c>
      <c r="D76" s="437">
        <f t="shared" ref="D76:D102" si="6">J76+G76</f>
        <v>0</v>
      </c>
      <c r="E76" s="437">
        <f t="shared" ref="E76:E102" si="7">K76+H76</f>
        <v>264</v>
      </c>
      <c r="F76" s="436">
        <f t="shared" ref="F76:F102" si="8">H76+G76</f>
        <v>257</v>
      </c>
      <c r="G76" s="623">
        <v>0</v>
      </c>
      <c r="H76" s="624">
        <v>257</v>
      </c>
      <c r="I76" s="436">
        <f t="shared" ref="I76:I101" si="9">K76+J76</f>
        <v>7</v>
      </c>
      <c r="J76" s="623">
        <v>0</v>
      </c>
      <c r="K76" s="601">
        <v>7</v>
      </c>
      <c r="L76" s="1005" t="s">
        <v>426</v>
      </c>
      <c r="M76" s="1006"/>
    </row>
    <row r="77" spans="1:13" ht="22.5">
      <c r="A77" s="365" t="s">
        <v>608</v>
      </c>
      <c r="B77" s="541" t="s">
        <v>647</v>
      </c>
      <c r="C77" s="471">
        <f t="shared" si="5"/>
        <v>225</v>
      </c>
      <c r="D77" s="545">
        <f t="shared" si="6"/>
        <v>0</v>
      </c>
      <c r="E77" s="545">
        <f t="shared" si="7"/>
        <v>225</v>
      </c>
      <c r="F77" s="471">
        <f t="shared" si="8"/>
        <v>218</v>
      </c>
      <c r="G77" s="526">
        <v>0</v>
      </c>
      <c r="H77" s="530">
        <v>218</v>
      </c>
      <c r="I77" s="471">
        <f t="shared" si="9"/>
        <v>7</v>
      </c>
      <c r="J77" s="526">
        <v>0</v>
      </c>
      <c r="K77" s="367">
        <v>7</v>
      </c>
      <c r="L77" s="995" t="s">
        <v>428</v>
      </c>
      <c r="M77" s="996"/>
    </row>
    <row r="78" spans="1:13" s="505" customFormat="1" ht="15">
      <c r="A78" s="369" t="s">
        <v>558</v>
      </c>
      <c r="B78" s="548" t="s">
        <v>429</v>
      </c>
      <c r="C78" s="436">
        <f t="shared" si="5"/>
        <v>39</v>
      </c>
      <c r="D78" s="437">
        <f t="shared" si="6"/>
        <v>0</v>
      </c>
      <c r="E78" s="437">
        <f t="shared" si="7"/>
        <v>39</v>
      </c>
      <c r="F78" s="436">
        <f t="shared" si="8"/>
        <v>39</v>
      </c>
      <c r="G78" s="525">
        <v>0</v>
      </c>
      <c r="H78" s="529">
        <v>39</v>
      </c>
      <c r="I78" s="436">
        <f t="shared" si="9"/>
        <v>0</v>
      </c>
      <c r="J78" s="525">
        <v>0</v>
      </c>
      <c r="K78" s="363">
        <v>0</v>
      </c>
      <c r="L78" s="993" t="s">
        <v>431</v>
      </c>
      <c r="M78" s="994"/>
    </row>
    <row r="79" spans="1:13" ht="13.9" customHeight="1">
      <c r="A79" s="371" t="s">
        <v>609</v>
      </c>
      <c r="B79" s="539" t="s">
        <v>432</v>
      </c>
      <c r="C79" s="471">
        <f t="shared" si="5"/>
        <v>49</v>
      </c>
      <c r="D79" s="545">
        <f t="shared" si="6"/>
        <v>1</v>
      </c>
      <c r="E79" s="545">
        <f t="shared" si="7"/>
        <v>48</v>
      </c>
      <c r="F79" s="471">
        <f t="shared" si="8"/>
        <v>49</v>
      </c>
      <c r="G79" s="526">
        <v>1</v>
      </c>
      <c r="H79" s="530">
        <v>48</v>
      </c>
      <c r="I79" s="471">
        <f t="shared" si="9"/>
        <v>0</v>
      </c>
      <c r="J79" s="526">
        <v>0</v>
      </c>
      <c r="K79" s="367">
        <v>0</v>
      </c>
      <c r="L79" s="999" t="s">
        <v>433</v>
      </c>
      <c r="M79" s="1000"/>
    </row>
    <row r="80" spans="1:13" ht="15">
      <c r="A80" s="365" t="s">
        <v>610</v>
      </c>
      <c r="B80" s="541" t="s">
        <v>434</v>
      </c>
      <c r="C80" s="471">
        <f t="shared" si="5"/>
        <v>49</v>
      </c>
      <c r="D80" s="545">
        <f t="shared" si="6"/>
        <v>1</v>
      </c>
      <c r="E80" s="545">
        <f t="shared" si="7"/>
        <v>48</v>
      </c>
      <c r="F80" s="471">
        <f t="shared" si="8"/>
        <v>49</v>
      </c>
      <c r="G80" s="526">
        <v>1</v>
      </c>
      <c r="H80" s="530">
        <v>48</v>
      </c>
      <c r="I80" s="471">
        <f t="shared" si="9"/>
        <v>0</v>
      </c>
      <c r="J80" s="526">
        <v>0</v>
      </c>
      <c r="K80" s="367">
        <v>0</v>
      </c>
      <c r="L80" s="995" t="s">
        <v>435</v>
      </c>
      <c r="M80" s="996"/>
    </row>
    <row r="81" spans="1:13" s="505" customFormat="1" ht="15">
      <c r="A81" s="361" t="s">
        <v>518</v>
      </c>
      <c r="B81" s="546" t="s">
        <v>436</v>
      </c>
      <c r="C81" s="436">
        <f t="shared" si="5"/>
        <v>4392</v>
      </c>
      <c r="D81" s="437">
        <f t="shared" si="6"/>
        <v>50</v>
      </c>
      <c r="E81" s="437">
        <f t="shared" si="7"/>
        <v>4342</v>
      </c>
      <c r="F81" s="436">
        <f t="shared" si="8"/>
        <v>4371</v>
      </c>
      <c r="G81" s="525">
        <v>50</v>
      </c>
      <c r="H81" s="529">
        <v>4321</v>
      </c>
      <c r="I81" s="436">
        <f t="shared" si="9"/>
        <v>21</v>
      </c>
      <c r="J81" s="525">
        <v>0</v>
      </c>
      <c r="K81" s="363">
        <v>21</v>
      </c>
      <c r="L81" s="991" t="s">
        <v>437</v>
      </c>
      <c r="M81" s="992"/>
    </row>
    <row r="82" spans="1:13" ht="15">
      <c r="A82" s="365" t="s">
        <v>611</v>
      </c>
      <c r="B82" s="541" t="s">
        <v>436</v>
      </c>
      <c r="C82" s="471">
        <f t="shared" si="5"/>
        <v>4392</v>
      </c>
      <c r="D82" s="545">
        <f t="shared" si="6"/>
        <v>50</v>
      </c>
      <c r="E82" s="545">
        <f t="shared" si="7"/>
        <v>4342</v>
      </c>
      <c r="F82" s="471">
        <f t="shared" si="8"/>
        <v>4371</v>
      </c>
      <c r="G82" s="526">
        <v>50</v>
      </c>
      <c r="H82" s="530">
        <v>4321</v>
      </c>
      <c r="I82" s="471">
        <f t="shared" si="9"/>
        <v>21</v>
      </c>
      <c r="J82" s="526">
        <v>0</v>
      </c>
      <c r="K82" s="367">
        <v>21</v>
      </c>
      <c r="L82" s="995" t="s">
        <v>438</v>
      </c>
      <c r="M82" s="996"/>
    </row>
    <row r="83" spans="1:13" s="505" customFormat="1" ht="15">
      <c r="A83" s="361" t="s">
        <v>340</v>
      </c>
      <c r="B83" s="546" t="s">
        <v>439</v>
      </c>
      <c r="C83" s="436">
        <f t="shared" si="5"/>
        <v>182</v>
      </c>
      <c r="D83" s="437">
        <f t="shared" si="6"/>
        <v>6</v>
      </c>
      <c r="E83" s="437">
        <f t="shared" si="7"/>
        <v>176</v>
      </c>
      <c r="F83" s="436">
        <f t="shared" si="8"/>
        <v>182</v>
      </c>
      <c r="G83" s="525">
        <v>6</v>
      </c>
      <c r="H83" s="529">
        <v>176</v>
      </c>
      <c r="I83" s="436">
        <f t="shared" si="9"/>
        <v>0</v>
      </c>
      <c r="J83" s="525">
        <v>0</v>
      </c>
      <c r="K83" s="363">
        <v>0</v>
      </c>
      <c r="L83" s="991" t="s">
        <v>440</v>
      </c>
      <c r="M83" s="992"/>
    </row>
    <row r="84" spans="1:13" ht="13.9" customHeight="1">
      <c r="A84" s="365" t="s">
        <v>612</v>
      </c>
      <c r="B84" s="541" t="s">
        <v>441</v>
      </c>
      <c r="C84" s="471">
        <f t="shared" si="5"/>
        <v>99</v>
      </c>
      <c r="D84" s="545">
        <f t="shared" si="6"/>
        <v>5</v>
      </c>
      <c r="E84" s="545">
        <f t="shared" si="7"/>
        <v>94</v>
      </c>
      <c r="F84" s="471">
        <f t="shared" si="8"/>
        <v>99</v>
      </c>
      <c r="G84" s="526">
        <v>5</v>
      </c>
      <c r="H84" s="530">
        <v>94</v>
      </c>
      <c r="I84" s="471">
        <f t="shared" si="9"/>
        <v>0</v>
      </c>
      <c r="J84" s="526">
        <v>0</v>
      </c>
      <c r="K84" s="367">
        <v>0</v>
      </c>
      <c r="L84" s="995" t="s">
        <v>442</v>
      </c>
      <c r="M84" s="996"/>
    </row>
    <row r="85" spans="1:13" s="505" customFormat="1" ht="13.9" customHeight="1">
      <c r="A85" s="369" t="s">
        <v>613</v>
      </c>
      <c r="B85" s="548" t="s">
        <v>443</v>
      </c>
      <c r="C85" s="436">
        <f t="shared" si="5"/>
        <v>83</v>
      </c>
      <c r="D85" s="437">
        <f t="shared" si="6"/>
        <v>1</v>
      </c>
      <c r="E85" s="437">
        <f t="shared" si="7"/>
        <v>82</v>
      </c>
      <c r="F85" s="436">
        <f t="shared" si="8"/>
        <v>83</v>
      </c>
      <c r="G85" s="525">
        <v>1</v>
      </c>
      <c r="H85" s="529">
        <v>82</v>
      </c>
      <c r="I85" s="436">
        <f t="shared" si="9"/>
        <v>0</v>
      </c>
      <c r="J85" s="525">
        <v>0</v>
      </c>
      <c r="K85" s="363">
        <v>0</v>
      </c>
      <c r="L85" s="993" t="s">
        <v>444</v>
      </c>
      <c r="M85" s="994"/>
    </row>
    <row r="86" spans="1:13" ht="15">
      <c r="A86" s="371" t="s">
        <v>374</v>
      </c>
      <c r="B86" s="539" t="s">
        <v>445</v>
      </c>
      <c r="C86" s="471">
        <f t="shared" si="5"/>
        <v>2621</v>
      </c>
      <c r="D86" s="545">
        <f t="shared" si="6"/>
        <v>47</v>
      </c>
      <c r="E86" s="545">
        <f t="shared" si="7"/>
        <v>2574</v>
      </c>
      <c r="F86" s="471">
        <f t="shared" si="8"/>
        <v>2601</v>
      </c>
      <c r="G86" s="526">
        <v>37</v>
      </c>
      <c r="H86" s="530">
        <v>2564</v>
      </c>
      <c r="I86" s="471">
        <f t="shared" si="9"/>
        <v>20</v>
      </c>
      <c r="J86" s="526">
        <v>10</v>
      </c>
      <c r="K86" s="367">
        <v>10</v>
      </c>
      <c r="L86" s="999" t="s">
        <v>446</v>
      </c>
      <c r="M86" s="1000"/>
    </row>
    <row r="87" spans="1:13" s="505" customFormat="1" ht="13.9" customHeight="1">
      <c r="A87" s="369" t="s">
        <v>614</v>
      </c>
      <c r="B87" s="548" t="s">
        <v>447</v>
      </c>
      <c r="C87" s="436">
        <f t="shared" si="5"/>
        <v>106</v>
      </c>
      <c r="D87" s="437">
        <f t="shared" si="6"/>
        <v>0</v>
      </c>
      <c r="E87" s="437">
        <f t="shared" si="7"/>
        <v>106</v>
      </c>
      <c r="F87" s="436">
        <f t="shared" si="8"/>
        <v>106</v>
      </c>
      <c r="G87" s="525">
        <v>0</v>
      </c>
      <c r="H87" s="529">
        <v>106</v>
      </c>
      <c r="I87" s="436">
        <f t="shared" si="9"/>
        <v>0</v>
      </c>
      <c r="J87" s="525">
        <v>0</v>
      </c>
      <c r="K87" s="363">
        <v>0</v>
      </c>
      <c r="L87" s="993" t="s">
        <v>449</v>
      </c>
      <c r="M87" s="994"/>
    </row>
    <row r="88" spans="1:13" ht="13.9" customHeight="1">
      <c r="A88" s="365" t="s">
        <v>728</v>
      </c>
      <c r="B88" s="541" t="s">
        <v>450</v>
      </c>
      <c r="C88" s="471">
        <f t="shared" si="5"/>
        <v>28</v>
      </c>
      <c r="D88" s="545">
        <f t="shared" si="6"/>
        <v>0</v>
      </c>
      <c r="E88" s="545">
        <f t="shared" si="7"/>
        <v>28</v>
      </c>
      <c r="F88" s="471">
        <f t="shared" si="8"/>
        <v>28</v>
      </c>
      <c r="G88" s="526">
        <v>0</v>
      </c>
      <c r="H88" s="530">
        <v>28</v>
      </c>
      <c r="I88" s="471">
        <f t="shared" si="9"/>
        <v>0</v>
      </c>
      <c r="J88" s="526">
        <v>0</v>
      </c>
      <c r="K88" s="367">
        <v>0</v>
      </c>
      <c r="L88" s="995" t="s">
        <v>451</v>
      </c>
      <c r="M88" s="996"/>
    </row>
    <row r="89" spans="1:13" s="505" customFormat="1" ht="15">
      <c r="A89" s="369" t="s">
        <v>615</v>
      </c>
      <c r="B89" s="548" t="s">
        <v>452</v>
      </c>
      <c r="C89" s="436">
        <f t="shared" si="5"/>
        <v>2064</v>
      </c>
      <c r="D89" s="437">
        <f t="shared" si="6"/>
        <v>47</v>
      </c>
      <c r="E89" s="437">
        <f t="shared" si="7"/>
        <v>2017</v>
      </c>
      <c r="F89" s="436">
        <f t="shared" si="8"/>
        <v>2044</v>
      </c>
      <c r="G89" s="525">
        <v>37</v>
      </c>
      <c r="H89" s="529">
        <v>2007</v>
      </c>
      <c r="I89" s="436">
        <f t="shared" si="9"/>
        <v>20</v>
      </c>
      <c r="J89" s="525">
        <v>10</v>
      </c>
      <c r="K89" s="363">
        <v>10</v>
      </c>
      <c r="L89" s="993" t="s">
        <v>453</v>
      </c>
      <c r="M89" s="994"/>
    </row>
    <row r="90" spans="1:13">
      <c r="A90" s="387" t="s">
        <v>454</v>
      </c>
      <c r="B90" s="543" t="s">
        <v>455</v>
      </c>
      <c r="C90" s="471">
        <f t="shared" si="5"/>
        <v>4065</v>
      </c>
      <c r="D90" s="545">
        <f t="shared" si="6"/>
        <v>572</v>
      </c>
      <c r="E90" s="545">
        <f t="shared" si="7"/>
        <v>3493</v>
      </c>
      <c r="F90" s="471">
        <f t="shared" si="8"/>
        <v>2531</v>
      </c>
      <c r="G90" s="526">
        <v>92</v>
      </c>
      <c r="H90" s="530">
        <v>2439</v>
      </c>
      <c r="I90" s="471">
        <f t="shared" si="9"/>
        <v>1534</v>
      </c>
      <c r="J90" s="526">
        <v>480</v>
      </c>
      <c r="K90" s="367">
        <v>1054</v>
      </c>
      <c r="L90" s="1061" t="s">
        <v>456</v>
      </c>
      <c r="M90" s="1062"/>
    </row>
    <row r="91" spans="1:13" s="505" customFormat="1" ht="15">
      <c r="A91" s="361" t="s">
        <v>616</v>
      </c>
      <c r="B91" s="546" t="s">
        <v>455</v>
      </c>
      <c r="C91" s="436">
        <f t="shared" si="5"/>
        <v>4065</v>
      </c>
      <c r="D91" s="437">
        <f t="shared" si="6"/>
        <v>572</v>
      </c>
      <c r="E91" s="437">
        <f t="shared" si="7"/>
        <v>3493</v>
      </c>
      <c r="F91" s="436">
        <f t="shared" si="8"/>
        <v>2531</v>
      </c>
      <c r="G91" s="525">
        <v>92</v>
      </c>
      <c r="H91" s="529">
        <v>2439</v>
      </c>
      <c r="I91" s="436">
        <f t="shared" si="9"/>
        <v>1534</v>
      </c>
      <c r="J91" s="525">
        <v>480</v>
      </c>
      <c r="K91" s="363">
        <v>1054</v>
      </c>
      <c r="L91" s="991" t="s">
        <v>457</v>
      </c>
      <c r="M91" s="992"/>
    </row>
    <row r="92" spans="1:13" ht="24">
      <c r="A92" s="387" t="s">
        <v>458</v>
      </c>
      <c r="B92" s="543" t="s">
        <v>459</v>
      </c>
      <c r="C92" s="471">
        <f t="shared" si="5"/>
        <v>2228</v>
      </c>
      <c r="D92" s="545">
        <f t="shared" si="6"/>
        <v>69</v>
      </c>
      <c r="E92" s="545">
        <f t="shared" si="7"/>
        <v>2159</v>
      </c>
      <c r="F92" s="471">
        <f t="shared" si="8"/>
        <v>2214</v>
      </c>
      <c r="G92" s="526">
        <v>69</v>
      </c>
      <c r="H92" s="530">
        <v>2145</v>
      </c>
      <c r="I92" s="471">
        <f t="shared" si="9"/>
        <v>14</v>
      </c>
      <c r="J92" s="526">
        <v>0</v>
      </c>
      <c r="K92" s="367">
        <v>14</v>
      </c>
      <c r="L92" s="1061" t="s">
        <v>460</v>
      </c>
      <c r="M92" s="1062"/>
    </row>
    <row r="93" spans="1:13" s="505" customFormat="1" ht="15">
      <c r="A93" s="361" t="s">
        <v>367</v>
      </c>
      <c r="B93" s="546" t="s">
        <v>461</v>
      </c>
      <c r="C93" s="436">
        <f t="shared" si="5"/>
        <v>705</v>
      </c>
      <c r="D93" s="437">
        <f t="shared" si="6"/>
        <v>4</v>
      </c>
      <c r="E93" s="437">
        <f t="shared" si="7"/>
        <v>701</v>
      </c>
      <c r="F93" s="436">
        <f t="shared" si="8"/>
        <v>705</v>
      </c>
      <c r="G93" s="525">
        <v>4</v>
      </c>
      <c r="H93" s="529">
        <v>701</v>
      </c>
      <c r="I93" s="436">
        <f t="shared" si="9"/>
        <v>0</v>
      </c>
      <c r="J93" s="525">
        <v>0</v>
      </c>
      <c r="K93" s="363">
        <v>0</v>
      </c>
      <c r="L93" s="991" t="s">
        <v>462</v>
      </c>
      <c r="M93" s="992"/>
    </row>
    <row r="94" spans="1:13" ht="15">
      <c r="A94" s="365" t="s">
        <v>617</v>
      </c>
      <c r="B94" s="541" t="s">
        <v>461</v>
      </c>
      <c r="C94" s="471">
        <f t="shared" si="5"/>
        <v>705</v>
      </c>
      <c r="D94" s="545">
        <f t="shared" si="6"/>
        <v>4</v>
      </c>
      <c r="E94" s="545">
        <f t="shared" si="7"/>
        <v>701</v>
      </c>
      <c r="F94" s="471">
        <f t="shared" si="8"/>
        <v>705</v>
      </c>
      <c r="G94" s="526">
        <v>4</v>
      </c>
      <c r="H94" s="530">
        <v>701</v>
      </c>
      <c r="I94" s="471">
        <f t="shared" si="9"/>
        <v>0</v>
      </c>
      <c r="J94" s="526">
        <v>0</v>
      </c>
      <c r="K94" s="367">
        <v>0</v>
      </c>
      <c r="L94" s="995" t="s">
        <v>462</v>
      </c>
      <c r="M94" s="996"/>
    </row>
    <row r="95" spans="1:13" s="505" customFormat="1" ht="22.5">
      <c r="A95" s="361" t="s">
        <v>363</v>
      </c>
      <c r="B95" s="546" t="s">
        <v>463</v>
      </c>
      <c r="C95" s="436">
        <f t="shared" si="5"/>
        <v>1293</v>
      </c>
      <c r="D95" s="437">
        <f t="shared" si="6"/>
        <v>63</v>
      </c>
      <c r="E95" s="437">
        <f t="shared" si="7"/>
        <v>1230</v>
      </c>
      <c r="F95" s="436">
        <f t="shared" si="8"/>
        <v>1279</v>
      </c>
      <c r="G95" s="525">
        <v>63</v>
      </c>
      <c r="H95" s="529">
        <v>1216</v>
      </c>
      <c r="I95" s="436">
        <f t="shared" si="9"/>
        <v>14</v>
      </c>
      <c r="J95" s="525">
        <v>0</v>
      </c>
      <c r="K95" s="363">
        <v>14</v>
      </c>
      <c r="L95" s="991" t="s">
        <v>464</v>
      </c>
      <c r="M95" s="992"/>
    </row>
    <row r="96" spans="1:13" ht="15">
      <c r="A96" s="365" t="s">
        <v>618</v>
      </c>
      <c r="B96" s="541" t="s">
        <v>619</v>
      </c>
      <c r="C96" s="471">
        <f t="shared" si="5"/>
        <v>473</v>
      </c>
      <c r="D96" s="545">
        <f t="shared" si="6"/>
        <v>37</v>
      </c>
      <c r="E96" s="545">
        <f t="shared" si="7"/>
        <v>436</v>
      </c>
      <c r="F96" s="471">
        <f t="shared" si="8"/>
        <v>472</v>
      </c>
      <c r="G96" s="526">
        <v>37</v>
      </c>
      <c r="H96" s="530">
        <v>435</v>
      </c>
      <c r="I96" s="471">
        <f t="shared" si="9"/>
        <v>1</v>
      </c>
      <c r="J96" s="526">
        <v>0</v>
      </c>
      <c r="K96" s="367">
        <v>1</v>
      </c>
      <c r="L96" s="995" t="s">
        <v>727</v>
      </c>
      <c r="M96" s="996"/>
    </row>
    <row r="97" spans="1:13" s="505" customFormat="1" ht="15">
      <c r="A97" s="369" t="s">
        <v>620</v>
      </c>
      <c r="B97" s="548" t="s">
        <v>465</v>
      </c>
      <c r="C97" s="436">
        <f t="shared" si="5"/>
        <v>407</v>
      </c>
      <c r="D97" s="437">
        <f t="shared" si="6"/>
        <v>21</v>
      </c>
      <c r="E97" s="437">
        <f t="shared" si="7"/>
        <v>386</v>
      </c>
      <c r="F97" s="436">
        <f t="shared" si="8"/>
        <v>402</v>
      </c>
      <c r="G97" s="525">
        <v>21</v>
      </c>
      <c r="H97" s="529">
        <v>381</v>
      </c>
      <c r="I97" s="436">
        <f t="shared" si="9"/>
        <v>5</v>
      </c>
      <c r="J97" s="525">
        <v>0</v>
      </c>
      <c r="K97" s="363">
        <v>5</v>
      </c>
      <c r="L97" s="993" t="s">
        <v>466</v>
      </c>
      <c r="M97" s="994"/>
    </row>
    <row r="98" spans="1:13" ht="15">
      <c r="A98" s="365" t="s">
        <v>621</v>
      </c>
      <c r="B98" s="541" t="s">
        <v>467</v>
      </c>
      <c r="C98" s="471">
        <f t="shared" si="5"/>
        <v>249</v>
      </c>
      <c r="D98" s="545">
        <f t="shared" si="6"/>
        <v>5</v>
      </c>
      <c r="E98" s="545">
        <f t="shared" si="7"/>
        <v>244</v>
      </c>
      <c r="F98" s="471">
        <f t="shared" si="8"/>
        <v>246</v>
      </c>
      <c r="G98" s="526">
        <v>5</v>
      </c>
      <c r="H98" s="530">
        <v>241</v>
      </c>
      <c r="I98" s="471">
        <f t="shared" si="9"/>
        <v>3</v>
      </c>
      <c r="J98" s="526">
        <v>0</v>
      </c>
      <c r="K98" s="367">
        <v>3</v>
      </c>
      <c r="L98" s="995" t="s">
        <v>468</v>
      </c>
      <c r="M98" s="996"/>
    </row>
    <row r="99" spans="1:13" s="505" customFormat="1" ht="15">
      <c r="A99" s="369" t="s">
        <v>622</v>
      </c>
      <c r="B99" s="548" t="s">
        <v>469</v>
      </c>
      <c r="C99" s="436">
        <f t="shared" si="5"/>
        <v>164</v>
      </c>
      <c r="D99" s="437">
        <f t="shared" si="6"/>
        <v>0</v>
      </c>
      <c r="E99" s="437">
        <f t="shared" si="7"/>
        <v>164</v>
      </c>
      <c r="F99" s="436">
        <f t="shared" si="8"/>
        <v>159</v>
      </c>
      <c r="G99" s="525">
        <v>0</v>
      </c>
      <c r="H99" s="529">
        <v>159</v>
      </c>
      <c r="I99" s="436">
        <f t="shared" si="9"/>
        <v>5</v>
      </c>
      <c r="J99" s="525">
        <v>0</v>
      </c>
      <c r="K99" s="363">
        <v>5</v>
      </c>
      <c r="L99" s="993" t="s">
        <v>470</v>
      </c>
      <c r="M99" s="994"/>
    </row>
    <row r="100" spans="1:13" ht="15">
      <c r="A100" s="371" t="s">
        <v>430</v>
      </c>
      <c r="B100" s="539" t="s">
        <v>471</v>
      </c>
      <c r="C100" s="471">
        <f t="shared" si="5"/>
        <v>230</v>
      </c>
      <c r="D100" s="545">
        <f t="shared" si="6"/>
        <v>2</v>
      </c>
      <c r="E100" s="545">
        <f t="shared" si="7"/>
        <v>228</v>
      </c>
      <c r="F100" s="471">
        <f t="shared" si="8"/>
        <v>230</v>
      </c>
      <c r="G100" s="526">
        <v>2</v>
      </c>
      <c r="H100" s="530">
        <v>228</v>
      </c>
      <c r="I100" s="471">
        <f t="shared" si="9"/>
        <v>0</v>
      </c>
      <c r="J100" s="526">
        <v>0</v>
      </c>
      <c r="K100" s="367">
        <v>0</v>
      </c>
      <c r="L100" s="999" t="s">
        <v>472</v>
      </c>
      <c r="M100" s="1000"/>
    </row>
    <row r="101" spans="1:13" s="505" customFormat="1" ht="15">
      <c r="A101" s="389" t="s">
        <v>623</v>
      </c>
      <c r="B101" s="549" t="s">
        <v>471</v>
      </c>
      <c r="C101" s="436">
        <f t="shared" si="5"/>
        <v>230</v>
      </c>
      <c r="D101" s="437">
        <f t="shared" si="6"/>
        <v>2</v>
      </c>
      <c r="E101" s="437">
        <f t="shared" si="7"/>
        <v>228</v>
      </c>
      <c r="F101" s="436">
        <f t="shared" si="8"/>
        <v>230</v>
      </c>
      <c r="G101" s="533">
        <v>2</v>
      </c>
      <c r="H101" s="531">
        <v>228</v>
      </c>
      <c r="I101" s="436">
        <f t="shared" si="9"/>
        <v>0</v>
      </c>
      <c r="J101" s="533">
        <v>0</v>
      </c>
      <c r="K101" s="377">
        <v>0</v>
      </c>
      <c r="L101" s="1055" t="s">
        <v>472</v>
      </c>
      <c r="M101" s="1056"/>
    </row>
    <row r="102" spans="1:13" ht="27" customHeight="1">
      <c r="A102" s="1057" t="s">
        <v>473</v>
      </c>
      <c r="B102" s="1058"/>
      <c r="C102" s="615">
        <f t="shared" si="5"/>
        <v>151238</v>
      </c>
      <c r="D102" s="616">
        <f t="shared" si="6"/>
        <v>5257</v>
      </c>
      <c r="E102" s="616">
        <f t="shared" si="7"/>
        <v>145981</v>
      </c>
      <c r="F102" s="615">
        <f t="shared" si="8"/>
        <v>142222</v>
      </c>
      <c r="G102" s="537">
        <v>3257</v>
      </c>
      <c r="H102" s="391">
        <v>138965</v>
      </c>
      <c r="I102" s="391">
        <f>K102+J102</f>
        <v>9016</v>
      </c>
      <c r="J102" s="391">
        <v>2000</v>
      </c>
      <c r="K102" s="391">
        <v>7016</v>
      </c>
      <c r="L102" s="1059" t="s">
        <v>474</v>
      </c>
      <c r="M102" s="1060"/>
    </row>
  </sheetData>
  <mergeCells count="109">
    <mergeCell ref="L97:M97"/>
    <mergeCell ref="L98:M98"/>
    <mergeCell ref="L99:M99"/>
    <mergeCell ref="L100:M100"/>
    <mergeCell ref="L101:M101"/>
    <mergeCell ref="A102:B102"/>
    <mergeCell ref="L102:M102"/>
    <mergeCell ref="L90:M90"/>
    <mergeCell ref="L91:M91"/>
    <mergeCell ref="L92:M92"/>
    <mergeCell ref="L93:M93"/>
    <mergeCell ref="L94:M94"/>
    <mergeCell ref="L95:M95"/>
    <mergeCell ref="L96:M96"/>
    <mergeCell ref="L87:M87"/>
    <mergeCell ref="L88:M88"/>
    <mergeCell ref="L89:M89"/>
    <mergeCell ref="A7:A10"/>
    <mergeCell ref="B7:B10"/>
    <mergeCell ref="L7:M10"/>
    <mergeCell ref="L35:M35"/>
    <mergeCell ref="L78:M78"/>
    <mergeCell ref="L79:M79"/>
    <mergeCell ref="L80:M80"/>
    <mergeCell ref="L81:M81"/>
    <mergeCell ref="L82:M82"/>
    <mergeCell ref="L84:M84"/>
    <mergeCell ref="L85:M85"/>
    <mergeCell ref="L86:M86"/>
    <mergeCell ref="L69:M69"/>
    <mergeCell ref="L70:M70"/>
    <mergeCell ref="L71:M71"/>
    <mergeCell ref="L72:M72"/>
    <mergeCell ref="L73:M73"/>
    <mergeCell ref="L74:M74"/>
    <mergeCell ref="L75:M75"/>
    <mergeCell ref="L57:M57"/>
    <mergeCell ref="L59:M59"/>
    <mergeCell ref="L60:M60"/>
    <mergeCell ref="L62:M62"/>
    <mergeCell ref="L76:M76"/>
    <mergeCell ref="L77:M77"/>
    <mergeCell ref="L63:M63"/>
    <mergeCell ref="L64:M64"/>
    <mergeCell ref="L65:M65"/>
    <mergeCell ref="L66:M66"/>
    <mergeCell ref="L67:M67"/>
    <mergeCell ref="L68:M68"/>
    <mergeCell ref="L53:M53"/>
    <mergeCell ref="L54:M54"/>
    <mergeCell ref="L55:M55"/>
    <mergeCell ref="L56:M56"/>
    <mergeCell ref="L47:M47"/>
    <mergeCell ref="L48:M48"/>
    <mergeCell ref="L49:M49"/>
    <mergeCell ref="L50:M50"/>
    <mergeCell ref="L58:M58"/>
    <mergeCell ref="L40:M40"/>
    <mergeCell ref="L41:M41"/>
    <mergeCell ref="L42:M42"/>
    <mergeCell ref="L43:M43"/>
    <mergeCell ref="L44:M44"/>
    <mergeCell ref="L45:M45"/>
    <mergeCell ref="L46:M46"/>
    <mergeCell ref="L51:M51"/>
    <mergeCell ref="L52:M52"/>
    <mergeCell ref="L30:M30"/>
    <mergeCell ref="L31:M31"/>
    <mergeCell ref="L32:M32"/>
    <mergeCell ref="L33:M33"/>
    <mergeCell ref="L34:M34"/>
    <mergeCell ref="L36:M36"/>
    <mergeCell ref="L37:M37"/>
    <mergeCell ref="L38:M38"/>
    <mergeCell ref="L39:M39"/>
    <mergeCell ref="L20:M20"/>
    <mergeCell ref="L21:M21"/>
    <mergeCell ref="L23:M23"/>
    <mergeCell ref="L24:M24"/>
    <mergeCell ref="L25:M25"/>
    <mergeCell ref="L26:M26"/>
    <mergeCell ref="L27:M27"/>
    <mergeCell ref="L28:M28"/>
    <mergeCell ref="L29:M29"/>
    <mergeCell ref="L22:M22"/>
    <mergeCell ref="L83:M83"/>
    <mergeCell ref="L61:M61"/>
    <mergeCell ref="A1:M1"/>
    <mergeCell ref="A2:M2"/>
    <mergeCell ref="A3:M3"/>
    <mergeCell ref="A4:M4"/>
    <mergeCell ref="A5:M5"/>
    <mergeCell ref="A6:B6"/>
    <mergeCell ref="C6:K6"/>
    <mergeCell ref="C7:E7"/>
    <mergeCell ref="F7:H7"/>
    <mergeCell ref="I7:K7"/>
    <mergeCell ref="C8:E8"/>
    <mergeCell ref="F8:H8"/>
    <mergeCell ref="I8:K8"/>
    <mergeCell ref="L11:M11"/>
    <mergeCell ref="L12:M12"/>
    <mergeCell ref="L13:M13"/>
    <mergeCell ref="L14:M14"/>
    <mergeCell ref="L15:M15"/>
    <mergeCell ref="L16:M16"/>
    <mergeCell ref="L17:M17"/>
    <mergeCell ref="L18:M18"/>
    <mergeCell ref="L19:M19"/>
  </mergeCells>
  <printOptions horizontalCentered="1" verticalCentered="1"/>
  <pageMargins left="0" right="0" top="0.19685039370078741" bottom="0" header="0.51181102362204722" footer="0.51181102362204722"/>
  <pageSetup paperSize="9" scale="75" orientation="landscape" r:id="rId1"/>
  <headerFooter alignWithMargins="0"/>
  <rowBreaks count="2" manualBreakCount="2">
    <brk id="45" max="12" man="1"/>
    <brk id="75" max="12" man="1"/>
  </rowBreaks>
  <ignoredErrors>
    <ignoredError sqref="A103:K103 A92:B101 A102:B102 A13:B21 A11:B12 A23:B49 A50:B50 A51:B62 A63:B79 A80:B91"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tint="0.39994506668294322"/>
  </sheetPr>
  <dimension ref="A1:J102"/>
  <sheetViews>
    <sheetView view="pageBreakPreview" zoomScale="60" zoomScaleNormal="100" workbookViewId="0">
      <selection activeCell="I47" sqref="A47:J47"/>
    </sheetView>
  </sheetViews>
  <sheetFormatPr defaultColWidth="8.88671875" defaultRowHeight="15"/>
  <cols>
    <col min="1" max="1" width="5.77734375" style="53" customWidth="1"/>
    <col min="2" max="2" width="50.6640625" style="31" customWidth="1"/>
    <col min="3" max="3" width="9.44140625" style="33" customWidth="1"/>
    <col min="4" max="4" width="8.109375" style="33" customWidth="1"/>
    <col min="5" max="5" width="7.21875" style="33" customWidth="1"/>
    <col min="6" max="6" width="7.77734375" style="33" customWidth="1"/>
    <col min="7" max="8" width="6.77734375" style="33" customWidth="1"/>
    <col min="9" max="9" width="50.6640625" style="33" customWidth="1"/>
    <col min="10" max="10" width="5.77734375" style="33" customWidth="1"/>
    <col min="11" max="16384" width="8.88671875" style="33"/>
  </cols>
  <sheetData>
    <row r="1" spans="1:10" s="29" customFormat="1" ht="49.5" customHeight="1">
      <c r="A1" s="39"/>
      <c r="B1" s="39"/>
      <c r="C1" s="39"/>
      <c r="D1" s="39"/>
      <c r="E1" s="39"/>
      <c r="F1" s="39"/>
      <c r="G1" s="39"/>
      <c r="H1" s="39"/>
      <c r="I1" s="39"/>
      <c r="J1" s="39"/>
    </row>
    <row r="2" spans="1:10" ht="20.25">
      <c r="A2" s="854" t="s">
        <v>476</v>
      </c>
      <c r="B2" s="854"/>
      <c r="C2" s="854"/>
      <c r="D2" s="854"/>
      <c r="E2" s="854"/>
      <c r="F2" s="854"/>
      <c r="G2" s="854"/>
      <c r="H2" s="854"/>
      <c r="I2" s="854"/>
      <c r="J2" s="854"/>
    </row>
    <row r="3" spans="1:10" ht="20.25">
      <c r="A3" s="854" t="s">
        <v>271</v>
      </c>
      <c r="B3" s="854"/>
      <c r="C3" s="854"/>
      <c r="D3" s="854"/>
      <c r="E3" s="854"/>
      <c r="F3" s="854"/>
      <c r="G3" s="854"/>
      <c r="H3" s="854"/>
      <c r="I3" s="854"/>
      <c r="J3" s="854"/>
    </row>
    <row r="4" spans="1:10" ht="15.75">
      <c r="A4" s="907" t="s">
        <v>478</v>
      </c>
      <c r="B4" s="907"/>
      <c r="C4" s="907"/>
      <c r="D4" s="907"/>
      <c r="E4" s="907"/>
      <c r="F4" s="907"/>
      <c r="G4" s="907"/>
      <c r="H4" s="907"/>
      <c r="I4" s="907"/>
      <c r="J4" s="907"/>
    </row>
    <row r="5" spans="1:10" ht="15.75">
      <c r="A5" s="907" t="s">
        <v>273</v>
      </c>
      <c r="B5" s="907"/>
      <c r="C5" s="907"/>
      <c r="D5" s="907"/>
      <c r="E5" s="907"/>
      <c r="F5" s="907"/>
      <c r="G5" s="907"/>
      <c r="H5" s="907"/>
      <c r="I5" s="907"/>
      <c r="J5" s="907"/>
    </row>
    <row r="6" spans="1:10" ht="15.75">
      <c r="A6" s="1063" t="s">
        <v>648</v>
      </c>
      <c r="B6" s="1063"/>
      <c r="C6" s="935">
        <v>2021</v>
      </c>
      <c r="D6" s="935"/>
      <c r="E6" s="935"/>
      <c r="F6" s="935"/>
      <c r="G6" s="935"/>
      <c r="H6" s="935"/>
      <c r="I6" s="1064" t="s">
        <v>722</v>
      </c>
      <c r="J6" s="1064" t="s">
        <v>649</v>
      </c>
    </row>
    <row r="7" spans="1:10">
      <c r="A7" s="919" t="s">
        <v>276</v>
      </c>
      <c r="B7" s="1067" t="s">
        <v>277</v>
      </c>
      <c r="C7" s="1043" t="s">
        <v>482</v>
      </c>
      <c r="D7" s="1043"/>
      <c r="E7" s="1043"/>
      <c r="F7" s="1043" t="s">
        <v>483</v>
      </c>
      <c r="G7" s="1043"/>
      <c r="H7" s="1043"/>
      <c r="I7" s="984" t="s">
        <v>484</v>
      </c>
      <c r="J7" s="984"/>
    </row>
    <row r="8" spans="1:10">
      <c r="A8" s="920"/>
      <c r="B8" s="1068"/>
      <c r="C8" s="1044" t="s">
        <v>485</v>
      </c>
      <c r="D8" s="1044"/>
      <c r="E8" s="1044"/>
      <c r="F8" s="1044" t="s">
        <v>486</v>
      </c>
      <c r="G8" s="1044"/>
      <c r="H8" s="1044"/>
      <c r="I8" s="1049"/>
      <c r="J8" s="1049"/>
    </row>
    <row r="9" spans="1:10">
      <c r="A9" s="920"/>
      <c r="B9" s="1068"/>
      <c r="C9" s="73" t="s">
        <v>474</v>
      </c>
      <c r="D9" s="73" t="s">
        <v>487</v>
      </c>
      <c r="E9" s="73" t="s">
        <v>488</v>
      </c>
      <c r="F9" s="73" t="s">
        <v>474</v>
      </c>
      <c r="G9" s="73" t="s">
        <v>487</v>
      </c>
      <c r="H9" s="73" t="s">
        <v>488</v>
      </c>
      <c r="I9" s="1049"/>
      <c r="J9" s="1049"/>
    </row>
    <row r="10" spans="1:10">
      <c r="A10" s="921"/>
      <c r="B10" s="1069"/>
      <c r="C10" s="74" t="s">
        <v>473</v>
      </c>
      <c r="D10" s="74" t="s">
        <v>489</v>
      </c>
      <c r="E10" s="74" t="s">
        <v>490</v>
      </c>
      <c r="F10" s="74" t="s">
        <v>473</v>
      </c>
      <c r="G10" s="74" t="s">
        <v>489</v>
      </c>
      <c r="H10" s="74" t="s">
        <v>490</v>
      </c>
      <c r="I10" s="1050"/>
      <c r="J10" s="1050"/>
    </row>
    <row r="11" spans="1:10">
      <c r="A11" s="381" t="s">
        <v>287</v>
      </c>
      <c r="B11" s="382" t="s">
        <v>288</v>
      </c>
      <c r="C11" s="383">
        <f>+E11+D11</f>
        <v>12065159</v>
      </c>
      <c r="D11" s="406">
        <v>7290942</v>
      </c>
      <c r="E11" s="406">
        <v>4774217</v>
      </c>
      <c r="F11" s="383">
        <f>+H11+G11</f>
        <v>33988</v>
      </c>
      <c r="G11" s="406">
        <v>29009</v>
      </c>
      <c r="H11" s="406">
        <v>4979</v>
      </c>
      <c r="I11" s="1045" t="s">
        <v>290</v>
      </c>
      <c r="J11" s="1046"/>
    </row>
    <row r="12" spans="1:10">
      <c r="A12" s="361" t="s">
        <v>291</v>
      </c>
      <c r="B12" s="362" t="s">
        <v>292</v>
      </c>
      <c r="C12" s="385">
        <f t="shared" ref="C12:C64" si="0">+E12+D12</f>
        <v>9567229</v>
      </c>
      <c r="D12" s="408">
        <v>4899923</v>
      </c>
      <c r="E12" s="408">
        <v>4667306</v>
      </c>
      <c r="F12" s="385">
        <f t="shared" ref="F12:F64" si="1">+H12+G12</f>
        <v>14873</v>
      </c>
      <c r="G12" s="408">
        <v>10074</v>
      </c>
      <c r="H12" s="408">
        <v>4799</v>
      </c>
      <c r="I12" s="991" t="s">
        <v>293</v>
      </c>
      <c r="J12" s="992"/>
    </row>
    <row r="13" spans="1:10">
      <c r="A13" s="371" t="s">
        <v>294</v>
      </c>
      <c r="B13" s="372" t="s">
        <v>295</v>
      </c>
      <c r="C13" s="386">
        <f t="shared" si="0"/>
        <v>170074</v>
      </c>
      <c r="D13" s="410">
        <v>147822</v>
      </c>
      <c r="E13" s="410">
        <v>22252</v>
      </c>
      <c r="F13" s="386">
        <f t="shared" si="1"/>
        <v>1923</v>
      </c>
      <c r="G13" s="410">
        <v>1890</v>
      </c>
      <c r="H13" s="410">
        <v>33</v>
      </c>
      <c r="I13" s="999" t="s">
        <v>296</v>
      </c>
      <c r="J13" s="1000"/>
    </row>
    <row r="14" spans="1:10" ht="16.5" customHeight="1">
      <c r="A14" s="369" t="s">
        <v>297</v>
      </c>
      <c r="B14" s="370" t="s">
        <v>298</v>
      </c>
      <c r="C14" s="385">
        <f t="shared" si="0"/>
        <v>170074</v>
      </c>
      <c r="D14" s="408">
        <v>147822</v>
      </c>
      <c r="E14" s="408">
        <v>22252</v>
      </c>
      <c r="F14" s="385">
        <f t="shared" si="1"/>
        <v>1923</v>
      </c>
      <c r="G14" s="408">
        <v>1890</v>
      </c>
      <c r="H14" s="408">
        <v>33</v>
      </c>
      <c r="I14" s="993" t="s">
        <v>299</v>
      </c>
      <c r="J14" s="994"/>
    </row>
    <row r="15" spans="1:10" ht="16.5" customHeight="1">
      <c r="A15" s="371" t="s">
        <v>300</v>
      </c>
      <c r="B15" s="372" t="s">
        <v>301</v>
      </c>
      <c r="C15" s="386">
        <f t="shared" si="0"/>
        <v>2327856</v>
      </c>
      <c r="D15" s="410">
        <v>2243197</v>
      </c>
      <c r="E15" s="410">
        <v>84659</v>
      </c>
      <c r="F15" s="386">
        <f t="shared" si="1"/>
        <v>17192</v>
      </c>
      <c r="G15" s="410">
        <v>17045</v>
      </c>
      <c r="H15" s="410">
        <v>147</v>
      </c>
      <c r="I15" s="999" t="s">
        <v>302</v>
      </c>
      <c r="J15" s="1000"/>
    </row>
    <row r="16" spans="1:10">
      <c r="A16" s="369" t="s">
        <v>303</v>
      </c>
      <c r="B16" s="370" t="s">
        <v>304</v>
      </c>
      <c r="C16" s="385">
        <f t="shared" si="0"/>
        <v>2327856</v>
      </c>
      <c r="D16" s="408">
        <v>2243197</v>
      </c>
      <c r="E16" s="408">
        <v>84659</v>
      </c>
      <c r="F16" s="385">
        <f t="shared" si="1"/>
        <v>17192</v>
      </c>
      <c r="G16" s="408">
        <v>17045</v>
      </c>
      <c r="H16" s="408">
        <v>147</v>
      </c>
      <c r="I16" s="993" t="s">
        <v>305</v>
      </c>
      <c r="J16" s="994"/>
    </row>
    <row r="17" spans="1:10">
      <c r="A17" s="387" t="s">
        <v>306</v>
      </c>
      <c r="B17" s="374" t="s">
        <v>307</v>
      </c>
      <c r="C17" s="386">
        <f t="shared" si="0"/>
        <v>7923573</v>
      </c>
      <c r="D17" s="410">
        <v>6483821</v>
      </c>
      <c r="E17" s="410">
        <v>1439752</v>
      </c>
      <c r="F17" s="386">
        <f t="shared" si="1"/>
        <v>110957</v>
      </c>
      <c r="G17" s="410">
        <v>108468</v>
      </c>
      <c r="H17" s="410">
        <v>2489</v>
      </c>
      <c r="I17" s="1013" t="s">
        <v>308</v>
      </c>
      <c r="J17" s="1014"/>
    </row>
    <row r="18" spans="1:10">
      <c r="A18" s="361" t="s">
        <v>32</v>
      </c>
      <c r="B18" s="362" t="s">
        <v>309</v>
      </c>
      <c r="C18" s="385">
        <f t="shared" si="0"/>
        <v>458106</v>
      </c>
      <c r="D18" s="408">
        <v>449833</v>
      </c>
      <c r="E18" s="408">
        <v>8273</v>
      </c>
      <c r="F18" s="385">
        <f t="shared" si="1"/>
        <v>11932</v>
      </c>
      <c r="G18" s="408">
        <v>11901</v>
      </c>
      <c r="H18" s="408">
        <v>31</v>
      </c>
      <c r="I18" s="991" t="s">
        <v>310</v>
      </c>
      <c r="J18" s="992"/>
    </row>
    <row r="19" spans="1:10">
      <c r="A19" s="365" t="s">
        <v>563</v>
      </c>
      <c r="B19" s="366" t="s">
        <v>311</v>
      </c>
      <c r="C19" s="386">
        <f t="shared" si="0"/>
        <v>9147</v>
      </c>
      <c r="D19" s="410">
        <v>5774</v>
      </c>
      <c r="E19" s="410">
        <v>3373</v>
      </c>
      <c r="F19" s="386">
        <f t="shared" si="1"/>
        <v>118</v>
      </c>
      <c r="G19" s="410">
        <v>112</v>
      </c>
      <c r="H19" s="410">
        <v>6</v>
      </c>
      <c r="I19" s="995" t="s">
        <v>312</v>
      </c>
      <c r="J19" s="996"/>
    </row>
    <row r="20" spans="1:10">
      <c r="A20" s="369" t="s">
        <v>733</v>
      </c>
      <c r="B20" s="370" t="s">
        <v>732</v>
      </c>
      <c r="C20" s="385">
        <f t="shared" si="0"/>
        <v>1610</v>
      </c>
      <c r="D20" s="408">
        <v>1610</v>
      </c>
      <c r="E20" s="408">
        <v>0</v>
      </c>
      <c r="F20" s="385">
        <f t="shared" si="1"/>
        <v>32</v>
      </c>
      <c r="G20" s="408">
        <v>32</v>
      </c>
      <c r="H20" s="408">
        <v>0</v>
      </c>
      <c r="I20" s="993" t="s">
        <v>731</v>
      </c>
      <c r="J20" s="994"/>
    </row>
    <row r="21" spans="1:10">
      <c r="A21" s="365" t="s">
        <v>564</v>
      </c>
      <c r="B21" s="366" t="s">
        <v>313</v>
      </c>
      <c r="C21" s="386">
        <f t="shared" si="0"/>
        <v>17994</v>
      </c>
      <c r="D21" s="410">
        <v>17913</v>
      </c>
      <c r="E21" s="410">
        <v>81</v>
      </c>
      <c r="F21" s="386">
        <f t="shared" si="1"/>
        <v>460</v>
      </c>
      <c r="G21" s="410">
        <v>457</v>
      </c>
      <c r="H21" s="410">
        <v>3</v>
      </c>
      <c r="I21" s="995" t="s">
        <v>314</v>
      </c>
      <c r="J21" s="996"/>
    </row>
    <row r="22" spans="1:10">
      <c r="A22" s="477" t="s">
        <v>734</v>
      </c>
      <c r="B22" s="478" t="s">
        <v>779</v>
      </c>
      <c r="C22" s="479">
        <f t="shared" si="0"/>
        <v>1579</v>
      </c>
      <c r="D22" s="480">
        <v>1579</v>
      </c>
      <c r="E22" s="480">
        <v>0</v>
      </c>
      <c r="F22" s="479">
        <f t="shared" si="1"/>
        <v>56</v>
      </c>
      <c r="G22" s="480">
        <v>56</v>
      </c>
      <c r="H22" s="480">
        <v>0</v>
      </c>
      <c r="I22" s="995" t="s">
        <v>780</v>
      </c>
      <c r="J22" s="996"/>
    </row>
    <row r="23" spans="1:10">
      <c r="A23" s="369" t="s">
        <v>565</v>
      </c>
      <c r="B23" s="370" t="s">
        <v>315</v>
      </c>
      <c r="C23" s="385">
        <f t="shared" si="0"/>
        <v>170128</v>
      </c>
      <c r="D23" s="408">
        <v>169450</v>
      </c>
      <c r="E23" s="408">
        <v>678</v>
      </c>
      <c r="F23" s="385">
        <f t="shared" si="1"/>
        <v>3293</v>
      </c>
      <c r="G23" s="408">
        <v>3290</v>
      </c>
      <c r="H23" s="408">
        <v>3</v>
      </c>
      <c r="I23" s="993" t="s">
        <v>316</v>
      </c>
      <c r="J23" s="994"/>
    </row>
    <row r="24" spans="1:10">
      <c r="A24" s="365" t="s">
        <v>566</v>
      </c>
      <c r="B24" s="366" t="s">
        <v>317</v>
      </c>
      <c r="C24" s="386">
        <f t="shared" si="0"/>
        <v>78311</v>
      </c>
      <c r="D24" s="410">
        <v>77873</v>
      </c>
      <c r="E24" s="410">
        <v>438</v>
      </c>
      <c r="F24" s="386">
        <f t="shared" si="1"/>
        <v>2403</v>
      </c>
      <c r="G24" s="410">
        <v>2399</v>
      </c>
      <c r="H24" s="410">
        <v>4</v>
      </c>
      <c r="I24" s="995" t="s">
        <v>318</v>
      </c>
      <c r="J24" s="996"/>
    </row>
    <row r="25" spans="1:10">
      <c r="A25" s="369" t="s">
        <v>535</v>
      </c>
      <c r="B25" s="370" t="s">
        <v>319</v>
      </c>
      <c r="C25" s="385">
        <f t="shared" si="0"/>
        <v>144472</v>
      </c>
      <c r="D25" s="408">
        <v>144197</v>
      </c>
      <c r="E25" s="408">
        <v>275</v>
      </c>
      <c r="F25" s="385">
        <f t="shared" si="1"/>
        <v>4654</v>
      </c>
      <c r="G25" s="408">
        <v>4646</v>
      </c>
      <c r="H25" s="408">
        <v>8</v>
      </c>
      <c r="I25" s="993" t="s">
        <v>320</v>
      </c>
      <c r="J25" s="994"/>
    </row>
    <row r="26" spans="1:10">
      <c r="A26" s="365" t="s">
        <v>567</v>
      </c>
      <c r="B26" s="366" t="s">
        <v>321</v>
      </c>
      <c r="C26" s="386">
        <f t="shared" si="0"/>
        <v>18379</v>
      </c>
      <c r="D26" s="410">
        <v>15697</v>
      </c>
      <c r="E26" s="410">
        <v>2682</v>
      </c>
      <c r="F26" s="386">
        <f t="shared" si="1"/>
        <v>468</v>
      </c>
      <c r="G26" s="410">
        <v>464</v>
      </c>
      <c r="H26" s="410">
        <v>4</v>
      </c>
      <c r="I26" s="995" t="s">
        <v>323</v>
      </c>
      <c r="J26" s="996"/>
    </row>
    <row r="27" spans="1:10">
      <c r="A27" s="369" t="s">
        <v>568</v>
      </c>
      <c r="B27" s="370" t="s">
        <v>324</v>
      </c>
      <c r="C27" s="385">
        <f t="shared" si="0"/>
        <v>12855</v>
      </c>
      <c r="D27" s="408">
        <v>12109</v>
      </c>
      <c r="E27" s="408">
        <v>746</v>
      </c>
      <c r="F27" s="385">
        <f t="shared" si="1"/>
        <v>357</v>
      </c>
      <c r="G27" s="408">
        <v>356</v>
      </c>
      <c r="H27" s="408">
        <v>1</v>
      </c>
      <c r="I27" s="993" t="s">
        <v>326</v>
      </c>
      <c r="J27" s="994"/>
    </row>
    <row r="28" spans="1:10">
      <c r="A28" s="365" t="s">
        <v>569</v>
      </c>
      <c r="B28" s="366" t="s">
        <v>327</v>
      </c>
      <c r="C28" s="386">
        <f t="shared" si="0"/>
        <v>3631</v>
      </c>
      <c r="D28" s="410">
        <v>3631</v>
      </c>
      <c r="E28" s="410">
        <v>0</v>
      </c>
      <c r="F28" s="386">
        <f t="shared" si="1"/>
        <v>91</v>
      </c>
      <c r="G28" s="410">
        <v>89</v>
      </c>
      <c r="H28" s="410">
        <v>2</v>
      </c>
      <c r="I28" s="995" t="s">
        <v>328</v>
      </c>
      <c r="J28" s="996"/>
    </row>
    <row r="29" spans="1:10">
      <c r="A29" s="361" t="s">
        <v>33</v>
      </c>
      <c r="B29" s="362" t="s">
        <v>329</v>
      </c>
      <c r="C29" s="385">
        <f t="shared" si="0"/>
        <v>144376</v>
      </c>
      <c r="D29" s="408">
        <v>142112</v>
      </c>
      <c r="E29" s="408">
        <v>2264</v>
      </c>
      <c r="F29" s="385">
        <f t="shared" si="1"/>
        <v>2960</v>
      </c>
      <c r="G29" s="408">
        <v>2954</v>
      </c>
      <c r="H29" s="408">
        <v>6</v>
      </c>
      <c r="I29" s="991" t="s">
        <v>330</v>
      </c>
      <c r="J29" s="992"/>
    </row>
    <row r="30" spans="1:10">
      <c r="A30" s="365" t="s">
        <v>570</v>
      </c>
      <c r="B30" s="366" t="s">
        <v>331</v>
      </c>
      <c r="C30" s="386">
        <f t="shared" si="0"/>
        <v>51565</v>
      </c>
      <c r="D30" s="410">
        <v>51565</v>
      </c>
      <c r="E30" s="410">
        <v>0</v>
      </c>
      <c r="F30" s="386">
        <f t="shared" si="1"/>
        <v>650</v>
      </c>
      <c r="G30" s="410">
        <v>650</v>
      </c>
      <c r="H30" s="410">
        <v>0</v>
      </c>
      <c r="I30" s="995" t="s">
        <v>332</v>
      </c>
      <c r="J30" s="996"/>
    </row>
    <row r="31" spans="1:10">
      <c r="A31" s="369" t="s">
        <v>571</v>
      </c>
      <c r="B31" s="370" t="s">
        <v>333</v>
      </c>
      <c r="C31" s="385">
        <f t="shared" si="0"/>
        <v>92811</v>
      </c>
      <c r="D31" s="408">
        <v>90547</v>
      </c>
      <c r="E31" s="408">
        <v>2264</v>
      </c>
      <c r="F31" s="385">
        <f t="shared" si="1"/>
        <v>2310</v>
      </c>
      <c r="G31" s="408">
        <v>2304</v>
      </c>
      <c r="H31" s="408">
        <v>6</v>
      </c>
      <c r="I31" s="993" t="s">
        <v>334</v>
      </c>
      <c r="J31" s="994"/>
    </row>
    <row r="32" spans="1:10">
      <c r="A32" s="371" t="s">
        <v>37</v>
      </c>
      <c r="B32" s="372" t="s">
        <v>335</v>
      </c>
      <c r="C32" s="386">
        <f t="shared" si="0"/>
        <v>13038</v>
      </c>
      <c r="D32" s="410">
        <v>12747</v>
      </c>
      <c r="E32" s="410">
        <v>291</v>
      </c>
      <c r="F32" s="386">
        <f t="shared" si="1"/>
        <v>540</v>
      </c>
      <c r="G32" s="410">
        <v>530</v>
      </c>
      <c r="H32" s="410">
        <v>10</v>
      </c>
      <c r="I32" s="999" t="s">
        <v>336</v>
      </c>
      <c r="J32" s="1000"/>
    </row>
    <row r="33" spans="1:10">
      <c r="A33" s="369" t="s">
        <v>572</v>
      </c>
      <c r="B33" s="370" t="s">
        <v>337</v>
      </c>
      <c r="C33" s="385">
        <f t="shared" si="0"/>
        <v>11234</v>
      </c>
      <c r="D33" s="408">
        <v>10943</v>
      </c>
      <c r="E33" s="408">
        <v>291</v>
      </c>
      <c r="F33" s="385">
        <f t="shared" si="1"/>
        <v>494</v>
      </c>
      <c r="G33" s="408">
        <v>486</v>
      </c>
      <c r="H33" s="408">
        <v>8</v>
      </c>
      <c r="I33" s="993" t="s">
        <v>338</v>
      </c>
      <c r="J33" s="994"/>
    </row>
    <row r="34" spans="1:10" ht="24.75" customHeight="1">
      <c r="A34" s="365" t="s">
        <v>573</v>
      </c>
      <c r="B34" s="366" t="s">
        <v>339</v>
      </c>
      <c r="C34" s="386">
        <f t="shared" si="0"/>
        <v>1804</v>
      </c>
      <c r="D34" s="410">
        <v>1804</v>
      </c>
      <c r="E34" s="410">
        <v>0</v>
      </c>
      <c r="F34" s="386">
        <f t="shared" si="1"/>
        <v>46</v>
      </c>
      <c r="G34" s="410">
        <v>44</v>
      </c>
      <c r="H34" s="410">
        <v>2</v>
      </c>
      <c r="I34" s="995" t="s">
        <v>341</v>
      </c>
      <c r="J34" s="996"/>
    </row>
    <row r="35" spans="1:10" ht="18.75" customHeight="1">
      <c r="A35" s="361" t="s">
        <v>38</v>
      </c>
      <c r="B35" s="362" t="s">
        <v>342</v>
      </c>
      <c r="C35" s="385">
        <f t="shared" si="0"/>
        <v>287427</v>
      </c>
      <c r="D35" s="408">
        <v>281827</v>
      </c>
      <c r="E35" s="408">
        <v>5600</v>
      </c>
      <c r="F35" s="385">
        <f t="shared" si="1"/>
        <v>11668</v>
      </c>
      <c r="G35" s="408">
        <v>11630</v>
      </c>
      <c r="H35" s="408">
        <v>38</v>
      </c>
      <c r="I35" s="991" t="s">
        <v>343</v>
      </c>
      <c r="J35" s="992"/>
    </row>
    <row r="36" spans="1:10">
      <c r="A36" s="365" t="s">
        <v>574</v>
      </c>
      <c r="B36" s="366" t="s">
        <v>344</v>
      </c>
      <c r="C36" s="386">
        <f t="shared" si="0"/>
        <v>5537</v>
      </c>
      <c r="D36" s="410">
        <v>5537</v>
      </c>
      <c r="E36" s="410">
        <v>0</v>
      </c>
      <c r="F36" s="386">
        <f t="shared" si="1"/>
        <v>192</v>
      </c>
      <c r="G36" s="410">
        <v>185</v>
      </c>
      <c r="H36" s="410">
        <v>7</v>
      </c>
      <c r="I36" s="995" t="s">
        <v>345</v>
      </c>
      <c r="J36" s="996"/>
    </row>
    <row r="37" spans="1:10" ht="15.6" customHeight="1">
      <c r="A37" s="369" t="s">
        <v>575</v>
      </c>
      <c r="B37" s="370" t="s">
        <v>346</v>
      </c>
      <c r="C37" s="385">
        <f t="shared" si="0"/>
        <v>281639</v>
      </c>
      <c r="D37" s="408">
        <v>276039</v>
      </c>
      <c r="E37" s="408">
        <v>5600</v>
      </c>
      <c r="F37" s="385">
        <f t="shared" si="1"/>
        <v>11465</v>
      </c>
      <c r="G37" s="408">
        <v>11435</v>
      </c>
      <c r="H37" s="408">
        <v>30</v>
      </c>
      <c r="I37" s="993" t="s">
        <v>576</v>
      </c>
      <c r="J37" s="994"/>
    </row>
    <row r="38" spans="1:10" ht="15" customHeight="1">
      <c r="A38" s="365" t="s">
        <v>577</v>
      </c>
      <c r="B38" s="366" t="s">
        <v>716</v>
      </c>
      <c r="C38" s="386">
        <f t="shared" si="0"/>
        <v>251</v>
      </c>
      <c r="D38" s="410">
        <v>251</v>
      </c>
      <c r="E38" s="410">
        <v>0</v>
      </c>
      <c r="F38" s="386">
        <f t="shared" si="1"/>
        <v>11</v>
      </c>
      <c r="G38" s="410">
        <v>10</v>
      </c>
      <c r="H38" s="410">
        <v>1</v>
      </c>
      <c r="I38" s="995" t="s">
        <v>730</v>
      </c>
      <c r="J38" s="996"/>
    </row>
    <row r="39" spans="1:10">
      <c r="A39" s="361" t="s">
        <v>39</v>
      </c>
      <c r="B39" s="362" t="s">
        <v>348</v>
      </c>
      <c r="C39" s="385">
        <f t="shared" si="0"/>
        <v>1480</v>
      </c>
      <c r="D39" s="408">
        <v>1480</v>
      </c>
      <c r="E39" s="408">
        <v>0</v>
      </c>
      <c r="F39" s="385">
        <f t="shared" si="1"/>
        <v>64</v>
      </c>
      <c r="G39" s="408">
        <v>63</v>
      </c>
      <c r="H39" s="408">
        <v>1</v>
      </c>
      <c r="I39" s="991" t="s">
        <v>349</v>
      </c>
      <c r="J39" s="992"/>
    </row>
    <row r="40" spans="1:10">
      <c r="A40" s="365" t="s">
        <v>578</v>
      </c>
      <c r="B40" s="366" t="s">
        <v>350</v>
      </c>
      <c r="C40" s="386">
        <f t="shared" si="0"/>
        <v>1480</v>
      </c>
      <c r="D40" s="410">
        <v>1480</v>
      </c>
      <c r="E40" s="410">
        <v>0</v>
      </c>
      <c r="F40" s="386">
        <f t="shared" si="1"/>
        <v>64</v>
      </c>
      <c r="G40" s="410">
        <v>63</v>
      </c>
      <c r="H40" s="410">
        <v>1</v>
      </c>
      <c r="I40" s="995" t="s">
        <v>351</v>
      </c>
      <c r="J40" s="996"/>
    </row>
    <row r="41" spans="1:10" ht="22.5">
      <c r="A41" s="361" t="s">
        <v>40</v>
      </c>
      <c r="B41" s="362" t="s">
        <v>352</v>
      </c>
      <c r="C41" s="385">
        <f t="shared" si="0"/>
        <v>223578</v>
      </c>
      <c r="D41" s="408">
        <v>223578</v>
      </c>
      <c r="E41" s="408">
        <v>0</v>
      </c>
      <c r="F41" s="385">
        <f t="shared" si="1"/>
        <v>6076</v>
      </c>
      <c r="G41" s="408">
        <v>6074</v>
      </c>
      <c r="H41" s="408">
        <v>2</v>
      </c>
      <c r="I41" s="991" t="s">
        <v>353</v>
      </c>
      <c r="J41" s="992"/>
    </row>
    <row r="42" spans="1:10">
      <c r="A42" s="365" t="s">
        <v>579</v>
      </c>
      <c r="B42" s="366" t="s">
        <v>354</v>
      </c>
      <c r="C42" s="386">
        <f t="shared" si="0"/>
        <v>223578</v>
      </c>
      <c r="D42" s="410">
        <v>223578</v>
      </c>
      <c r="E42" s="410">
        <v>0</v>
      </c>
      <c r="F42" s="386">
        <f t="shared" si="1"/>
        <v>6076</v>
      </c>
      <c r="G42" s="410">
        <v>6074</v>
      </c>
      <c r="H42" s="410">
        <v>2</v>
      </c>
      <c r="I42" s="995" t="s">
        <v>355</v>
      </c>
      <c r="J42" s="996"/>
    </row>
    <row r="43" spans="1:10">
      <c r="A43" s="361" t="s">
        <v>41</v>
      </c>
      <c r="B43" s="362" t="s">
        <v>356</v>
      </c>
      <c r="C43" s="385">
        <f t="shared" si="0"/>
        <v>51431</v>
      </c>
      <c r="D43" s="408">
        <v>47547</v>
      </c>
      <c r="E43" s="408">
        <v>3884</v>
      </c>
      <c r="F43" s="385">
        <f t="shared" si="1"/>
        <v>1483</v>
      </c>
      <c r="G43" s="408">
        <v>1472</v>
      </c>
      <c r="H43" s="408">
        <v>11</v>
      </c>
      <c r="I43" s="991" t="s">
        <v>357</v>
      </c>
      <c r="J43" s="992"/>
    </row>
    <row r="44" spans="1:10" ht="22.5">
      <c r="A44" s="365" t="s">
        <v>580</v>
      </c>
      <c r="B44" s="366" t="s">
        <v>358</v>
      </c>
      <c r="C44" s="386">
        <f t="shared" si="0"/>
        <v>35044</v>
      </c>
      <c r="D44" s="410">
        <v>32737</v>
      </c>
      <c r="E44" s="410">
        <v>2307</v>
      </c>
      <c r="F44" s="386">
        <f t="shared" si="1"/>
        <v>956</v>
      </c>
      <c r="G44" s="410">
        <v>949</v>
      </c>
      <c r="H44" s="410">
        <v>7</v>
      </c>
      <c r="I44" s="995" t="s">
        <v>359</v>
      </c>
      <c r="J44" s="996"/>
    </row>
    <row r="45" spans="1:10">
      <c r="A45" s="369" t="s">
        <v>581</v>
      </c>
      <c r="B45" s="370" t="s">
        <v>360</v>
      </c>
      <c r="C45" s="385">
        <f t="shared" si="0"/>
        <v>16387</v>
      </c>
      <c r="D45" s="408">
        <v>14810</v>
      </c>
      <c r="E45" s="408">
        <v>1577</v>
      </c>
      <c r="F45" s="385">
        <f t="shared" si="1"/>
        <v>527</v>
      </c>
      <c r="G45" s="408">
        <v>523</v>
      </c>
      <c r="H45" s="408">
        <v>4</v>
      </c>
      <c r="I45" s="993" t="s">
        <v>361</v>
      </c>
      <c r="J45" s="994"/>
    </row>
    <row r="46" spans="1:10">
      <c r="A46" s="679" t="s">
        <v>42</v>
      </c>
      <c r="B46" s="680" t="s">
        <v>362</v>
      </c>
      <c r="C46" s="687">
        <f t="shared" si="0"/>
        <v>267787</v>
      </c>
      <c r="D46" s="681">
        <v>240209</v>
      </c>
      <c r="E46" s="681">
        <v>27578</v>
      </c>
      <c r="F46" s="687">
        <f t="shared" si="1"/>
        <v>3554</v>
      </c>
      <c r="G46" s="681">
        <v>3465</v>
      </c>
      <c r="H46" s="681">
        <v>89</v>
      </c>
      <c r="I46" s="1001" t="s">
        <v>365</v>
      </c>
      <c r="J46" s="1002"/>
    </row>
    <row r="47" spans="1:10" ht="15.75" thickBot="1">
      <c r="A47" s="688" t="s">
        <v>582</v>
      </c>
      <c r="B47" s="689" t="s">
        <v>366</v>
      </c>
      <c r="C47" s="690">
        <f t="shared" si="0"/>
        <v>265172</v>
      </c>
      <c r="D47" s="691">
        <v>237614</v>
      </c>
      <c r="E47" s="691">
        <v>27558</v>
      </c>
      <c r="F47" s="690">
        <f t="shared" si="1"/>
        <v>3517</v>
      </c>
      <c r="G47" s="691">
        <v>3429</v>
      </c>
      <c r="H47" s="691">
        <v>88</v>
      </c>
      <c r="I47" s="1065" t="s">
        <v>368</v>
      </c>
      <c r="J47" s="1066"/>
    </row>
    <row r="48" spans="1:10" ht="15.75" thickTop="1">
      <c r="A48" s="392" t="s">
        <v>583</v>
      </c>
      <c r="B48" s="393" t="s">
        <v>369</v>
      </c>
      <c r="C48" s="394">
        <f t="shared" si="0"/>
        <v>2615</v>
      </c>
      <c r="D48" s="395">
        <v>2595</v>
      </c>
      <c r="E48" s="395">
        <v>20</v>
      </c>
      <c r="F48" s="394">
        <f t="shared" si="1"/>
        <v>37</v>
      </c>
      <c r="G48" s="395">
        <v>36</v>
      </c>
      <c r="H48" s="395">
        <v>1</v>
      </c>
      <c r="I48" s="1011" t="s">
        <v>370</v>
      </c>
      <c r="J48" s="1012"/>
    </row>
    <row r="49" spans="1:10">
      <c r="A49" s="361" t="s">
        <v>584</v>
      </c>
      <c r="B49" s="362" t="s">
        <v>371</v>
      </c>
      <c r="C49" s="385">
        <f t="shared" si="0"/>
        <v>433606</v>
      </c>
      <c r="D49" s="408">
        <v>270892</v>
      </c>
      <c r="E49" s="408">
        <v>162714</v>
      </c>
      <c r="F49" s="385">
        <f t="shared" si="1"/>
        <v>885</v>
      </c>
      <c r="G49" s="408">
        <v>736</v>
      </c>
      <c r="H49" s="408">
        <v>149</v>
      </c>
      <c r="I49" s="991" t="s">
        <v>372</v>
      </c>
      <c r="J49" s="992"/>
    </row>
    <row r="50" spans="1:10">
      <c r="A50" s="371" t="s">
        <v>389</v>
      </c>
      <c r="B50" s="372" t="s">
        <v>373</v>
      </c>
      <c r="C50" s="386">
        <f t="shared" si="0"/>
        <v>2540472</v>
      </c>
      <c r="D50" s="410">
        <v>1567044</v>
      </c>
      <c r="E50" s="410">
        <v>973428</v>
      </c>
      <c r="F50" s="386">
        <f t="shared" si="1"/>
        <v>7885</v>
      </c>
      <c r="G50" s="410">
        <v>6379</v>
      </c>
      <c r="H50" s="410">
        <v>1506</v>
      </c>
      <c r="I50" s="999" t="s">
        <v>375</v>
      </c>
      <c r="J50" s="1000"/>
    </row>
    <row r="51" spans="1:10" ht="22.5">
      <c r="A51" s="361" t="s">
        <v>585</v>
      </c>
      <c r="B51" s="362" t="s">
        <v>376</v>
      </c>
      <c r="C51" s="385">
        <f t="shared" si="0"/>
        <v>8410</v>
      </c>
      <c r="D51" s="408">
        <v>8410</v>
      </c>
      <c r="E51" s="408">
        <v>0</v>
      </c>
      <c r="F51" s="385">
        <f t="shared" si="1"/>
        <v>262</v>
      </c>
      <c r="G51" s="408">
        <v>261</v>
      </c>
      <c r="H51" s="408">
        <v>1</v>
      </c>
      <c r="I51" s="991" t="s">
        <v>377</v>
      </c>
      <c r="J51" s="992"/>
    </row>
    <row r="52" spans="1:10">
      <c r="A52" s="365" t="s">
        <v>586</v>
      </c>
      <c r="B52" s="366" t="s">
        <v>378</v>
      </c>
      <c r="C52" s="386">
        <f t="shared" si="0"/>
        <v>8410</v>
      </c>
      <c r="D52" s="410">
        <v>8410</v>
      </c>
      <c r="E52" s="410">
        <v>0</v>
      </c>
      <c r="F52" s="386">
        <f t="shared" si="1"/>
        <v>262</v>
      </c>
      <c r="G52" s="410">
        <v>261</v>
      </c>
      <c r="H52" s="410">
        <v>1</v>
      </c>
      <c r="I52" s="995" t="s">
        <v>379</v>
      </c>
      <c r="J52" s="996"/>
    </row>
    <row r="53" spans="1:10">
      <c r="A53" s="361" t="s">
        <v>325</v>
      </c>
      <c r="B53" s="362" t="s">
        <v>380</v>
      </c>
      <c r="C53" s="385">
        <f t="shared" si="0"/>
        <v>304402</v>
      </c>
      <c r="D53" s="408">
        <v>292591</v>
      </c>
      <c r="E53" s="408">
        <v>11811</v>
      </c>
      <c r="F53" s="385">
        <f t="shared" si="1"/>
        <v>7081</v>
      </c>
      <c r="G53" s="408">
        <v>6869</v>
      </c>
      <c r="H53" s="408">
        <v>212</v>
      </c>
      <c r="I53" s="991" t="s">
        <v>381</v>
      </c>
      <c r="J53" s="992"/>
    </row>
    <row r="54" spans="1:10" ht="22.5" customHeight="1">
      <c r="A54" s="365" t="s">
        <v>587</v>
      </c>
      <c r="B54" s="366" t="s">
        <v>382</v>
      </c>
      <c r="C54" s="386">
        <f t="shared" si="0"/>
        <v>2400</v>
      </c>
      <c r="D54" s="410">
        <v>2400</v>
      </c>
      <c r="E54" s="410">
        <v>0</v>
      </c>
      <c r="F54" s="386">
        <f t="shared" si="1"/>
        <v>45</v>
      </c>
      <c r="G54" s="410">
        <v>45</v>
      </c>
      <c r="H54" s="410">
        <v>0</v>
      </c>
      <c r="I54" s="995" t="s">
        <v>383</v>
      </c>
      <c r="J54" s="996"/>
    </row>
    <row r="55" spans="1:10">
      <c r="A55" s="369" t="s">
        <v>588</v>
      </c>
      <c r="B55" s="370" t="s">
        <v>384</v>
      </c>
      <c r="C55" s="385">
        <f t="shared" si="0"/>
        <v>302002</v>
      </c>
      <c r="D55" s="408">
        <v>290191</v>
      </c>
      <c r="E55" s="408">
        <v>11811</v>
      </c>
      <c r="F55" s="385">
        <f t="shared" si="1"/>
        <v>7036</v>
      </c>
      <c r="G55" s="408">
        <v>6824</v>
      </c>
      <c r="H55" s="408">
        <v>212</v>
      </c>
      <c r="I55" s="993" t="s">
        <v>385</v>
      </c>
      <c r="J55" s="994"/>
    </row>
    <row r="56" spans="1:10">
      <c r="A56" s="371" t="s">
        <v>412</v>
      </c>
      <c r="B56" s="372" t="s">
        <v>386</v>
      </c>
      <c r="C56" s="386">
        <f t="shared" si="0"/>
        <v>780789</v>
      </c>
      <c r="D56" s="410">
        <v>764566</v>
      </c>
      <c r="E56" s="410">
        <v>16223</v>
      </c>
      <c r="F56" s="386">
        <f t="shared" si="1"/>
        <v>20138</v>
      </c>
      <c r="G56" s="410">
        <v>20052</v>
      </c>
      <c r="H56" s="410">
        <v>86</v>
      </c>
      <c r="I56" s="999" t="s">
        <v>387</v>
      </c>
      <c r="J56" s="1000"/>
    </row>
    <row r="57" spans="1:10">
      <c r="A57" s="369" t="s">
        <v>589</v>
      </c>
      <c r="B57" s="370" t="s">
        <v>388</v>
      </c>
      <c r="C57" s="385">
        <f t="shared" si="0"/>
        <v>59471</v>
      </c>
      <c r="D57" s="408">
        <v>59471</v>
      </c>
      <c r="E57" s="408">
        <v>0</v>
      </c>
      <c r="F57" s="385">
        <f t="shared" si="1"/>
        <v>1545</v>
      </c>
      <c r="G57" s="408">
        <v>1542</v>
      </c>
      <c r="H57" s="408">
        <v>3</v>
      </c>
      <c r="I57" s="993" t="s">
        <v>390</v>
      </c>
      <c r="J57" s="994"/>
    </row>
    <row r="58" spans="1:10">
      <c r="A58" s="365" t="s">
        <v>590</v>
      </c>
      <c r="B58" s="366" t="s">
        <v>391</v>
      </c>
      <c r="C58" s="386">
        <f t="shared" si="0"/>
        <v>71364</v>
      </c>
      <c r="D58" s="410">
        <v>60480</v>
      </c>
      <c r="E58" s="410">
        <v>10884</v>
      </c>
      <c r="F58" s="386">
        <f t="shared" si="1"/>
        <v>916</v>
      </c>
      <c r="G58" s="410">
        <v>887</v>
      </c>
      <c r="H58" s="410">
        <v>29</v>
      </c>
      <c r="I58" s="995" t="s">
        <v>392</v>
      </c>
      <c r="J58" s="996"/>
    </row>
    <row r="59" spans="1:10" ht="15" customHeight="1">
      <c r="A59" s="369" t="s">
        <v>591</v>
      </c>
      <c r="B59" s="370" t="s">
        <v>393</v>
      </c>
      <c r="C59" s="385">
        <f t="shared" si="0"/>
        <v>587694</v>
      </c>
      <c r="D59" s="408">
        <v>582355</v>
      </c>
      <c r="E59" s="408">
        <v>5339</v>
      </c>
      <c r="F59" s="385">
        <f t="shared" si="1"/>
        <v>15904</v>
      </c>
      <c r="G59" s="408">
        <v>15877</v>
      </c>
      <c r="H59" s="408">
        <v>27</v>
      </c>
      <c r="I59" s="993" t="s">
        <v>394</v>
      </c>
      <c r="J59" s="994"/>
    </row>
    <row r="60" spans="1:10">
      <c r="A60" s="365" t="s">
        <v>592</v>
      </c>
      <c r="B60" s="366" t="s">
        <v>395</v>
      </c>
      <c r="C60" s="386">
        <f t="shared" si="0"/>
        <v>41142</v>
      </c>
      <c r="D60" s="410">
        <v>41142</v>
      </c>
      <c r="E60" s="410">
        <v>0</v>
      </c>
      <c r="F60" s="386">
        <f t="shared" si="1"/>
        <v>1234</v>
      </c>
      <c r="G60" s="410">
        <v>1210</v>
      </c>
      <c r="H60" s="410">
        <v>24</v>
      </c>
      <c r="I60" s="995" t="s">
        <v>396</v>
      </c>
      <c r="J60" s="996"/>
    </row>
    <row r="61" spans="1:10">
      <c r="A61" s="369" t="s">
        <v>593</v>
      </c>
      <c r="B61" s="370" t="s">
        <v>397</v>
      </c>
      <c r="C61" s="385">
        <f t="shared" si="0"/>
        <v>21118</v>
      </c>
      <c r="D61" s="408">
        <v>21118</v>
      </c>
      <c r="E61" s="408">
        <v>0</v>
      </c>
      <c r="F61" s="385">
        <f t="shared" si="1"/>
        <v>539</v>
      </c>
      <c r="G61" s="408">
        <v>536</v>
      </c>
      <c r="H61" s="408">
        <v>3</v>
      </c>
      <c r="I61" s="993" t="s">
        <v>398</v>
      </c>
      <c r="J61" s="994"/>
    </row>
    <row r="62" spans="1:10">
      <c r="A62" s="371" t="s">
        <v>364</v>
      </c>
      <c r="B62" s="372" t="s">
        <v>399</v>
      </c>
      <c r="C62" s="386">
        <f t="shared" si="0"/>
        <v>861666</v>
      </c>
      <c r="D62" s="410">
        <v>652363</v>
      </c>
      <c r="E62" s="410">
        <v>209303</v>
      </c>
      <c r="F62" s="386">
        <f t="shared" si="1"/>
        <v>2777</v>
      </c>
      <c r="G62" s="410">
        <v>2539</v>
      </c>
      <c r="H62" s="410">
        <v>238</v>
      </c>
      <c r="I62" s="999" t="s">
        <v>400</v>
      </c>
      <c r="J62" s="1000"/>
    </row>
    <row r="63" spans="1:10" ht="15" customHeight="1">
      <c r="A63" s="371" t="s">
        <v>322</v>
      </c>
      <c r="B63" s="372" t="s">
        <v>401</v>
      </c>
      <c r="C63" s="386">
        <f t="shared" si="0"/>
        <v>1018772</v>
      </c>
      <c r="D63" s="410">
        <v>1012146</v>
      </c>
      <c r="E63" s="410">
        <v>6626</v>
      </c>
      <c r="F63" s="386">
        <f t="shared" si="1"/>
        <v>22570</v>
      </c>
      <c r="G63" s="410">
        <v>22516</v>
      </c>
      <c r="H63" s="410">
        <v>54</v>
      </c>
      <c r="I63" s="999" t="s">
        <v>402</v>
      </c>
      <c r="J63" s="1000"/>
    </row>
    <row r="64" spans="1:10">
      <c r="A64" s="369" t="s">
        <v>594</v>
      </c>
      <c r="B64" s="370" t="s">
        <v>403</v>
      </c>
      <c r="C64" s="385">
        <f t="shared" si="0"/>
        <v>967477</v>
      </c>
      <c r="D64" s="408">
        <v>960995</v>
      </c>
      <c r="E64" s="408">
        <v>6482</v>
      </c>
      <c r="F64" s="385">
        <f t="shared" si="1"/>
        <v>21259</v>
      </c>
      <c r="G64" s="408">
        <v>21208</v>
      </c>
      <c r="H64" s="408">
        <v>51</v>
      </c>
      <c r="I64" s="993" t="s">
        <v>404</v>
      </c>
      <c r="J64" s="994"/>
    </row>
    <row r="65" spans="1:10">
      <c r="A65" s="365" t="s">
        <v>595</v>
      </c>
      <c r="B65" s="366" t="s">
        <v>405</v>
      </c>
      <c r="C65" s="386">
        <f t="shared" ref="C65:C102" si="2">+E65+D65</f>
        <v>9378</v>
      </c>
      <c r="D65" s="410">
        <v>9378</v>
      </c>
      <c r="E65" s="410">
        <v>0</v>
      </c>
      <c r="F65" s="386">
        <f t="shared" ref="F65:F102" si="3">+H65+G65</f>
        <v>210</v>
      </c>
      <c r="G65" s="410">
        <v>210</v>
      </c>
      <c r="H65" s="410">
        <v>0</v>
      </c>
      <c r="I65" s="995" t="s">
        <v>406</v>
      </c>
      <c r="J65" s="996"/>
    </row>
    <row r="66" spans="1:10" s="71" customFormat="1" ht="12.75">
      <c r="A66" s="369" t="s">
        <v>597</v>
      </c>
      <c r="B66" s="370" t="s">
        <v>407</v>
      </c>
      <c r="C66" s="385">
        <f t="shared" si="2"/>
        <v>26884</v>
      </c>
      <c r="D66" s="408">
        <v>26884</v>
      </c>
      <c r="E66" s="408">
        <v>0</v>
      </c>
      <c r="F66" s="385">
        <f t="shared" si="3"/>
        <v>632</v>
      </c>
      <c r="G66" s="408">
        <v>630</v>
      </c>
      <c r="H66" s="408">
        <v>2</v>
      </c>
      <c r="I66" s="993" t="s">
        <v>408</v>
      </c>
      <c r="J66" s="994"/>
    </row>
    <row r="67" spans="1:10">
      <c r="A67" s="365" t="s">
        <v>598</v>
      </c>
      <c r="B67" s="366" t="s">
        <v>409</v>
      </c>
      <c r="C67" s="386">
        <f t="shared" si="2"/>
        <v>15033</v>
      </c>
      <c r="D67" s="410">
        <v>14889</v>
      </c>
      <c r="E67" s="410">
        <v>144</v>
      </c>
      <c r="F67" s="386">
        <f t="shared" si="3"/>
        <v>469</v>
      </c>
      <c r="G67" s="410">
        <v>468</v>
      </c>
      <c r="H67" s="410">
        <v>1</v>
      </c>
      <c r="I67" s="995" t="s">
        <v>410</v>
      </c>
      <c r="J67" s="996"/>
    </row>
    <row r="68" spans="1:10" s="72" customFormat="1" ht="12.75">
      <c r="A68" s="361" t="s">
        <v>289</v>
      </c>
      <c r="B68" s="362" t="s">
        <v>411</v>
      </c>
      <c r="C68" s="385">
        <f t="shared" si="2"/>
        <v>101820</v>
      </c>
      <c r="D68" s="408">
        <v>101270</v>
      </c>
      <c r="E68" s="408">
        <v>550</v>
      </c>
      <c r="F68" s="385">
        <f t="shared" si="3"/>
        <v>2092</v>
      </c>
      <c r="G68" s="408">
        <v>2085</v>
      </c>
      <c r="H68" s="408">
        <v>7</v>
      </c>
      <c r="I68" s="991" t="s">
        <v>413</v>
      </c>
      <c r="J68" s="992"/>
    </row>
    <row r="69" spans="1:10" ht="22.5">
      <c r="A69" s="365" t="s">
        <v>599</v>
      </c>
      <c r="B69" s="366" t="s">
        <v>600</v>
      </c>
      <c r="C69" s="386">
        <f t="shared" si="2"/>
        <v>29210</v>
      </c>
      <c r="D69" s="410">
        <v>29210</v>
      </c>
      <c r="E69" s="410">
        <v>0</v>
      </c>
      <c r="F69" s="386">
        <f t="shared" si="3"/>
        <v>647</v>
      </c>
      <c r="G69" s="410">
        <v>643</v>
      </c>
      <c r="H69" s="410">
        <v>4</v>
      </c>
      <c r="I69" s="995" t="s">
        <v>414</v>
      </c>
      <c r="J69" s="996"/>
    </row>
    <row r="70" spans="1:10" ht="22.5">
      <c r="A70" s="369" t="s">
        <v>601</v>
      </c>
      <c r="B70" s="370" t="s">
        <v>415</v>
      </c>
      <c r="C70" s="385">
        <f t="shared" si="2"/>
        <v>41795</v>
      </c>
      <c r="D70" s="408">
        <v>41795</v>
      </c>
      <c r="E70" s="408">
        <v>0</v>
      </c>
      <c r="F70" s="385">
        <f t="shared" si="3"/>
        <v>792</v>
      </c>
      <c r="G70" s="408">
        <v>792</v>
      </c>
      <c r="H70" s="408">
        <v>0</v>
      </c>
      <c r="I70" s="993" t="s">
        <v>416</v>
      </c>
      <c r="J70" s="994"/>
    </row>
    <row r="71" spans="1:10">
      <c r="A71" s="365" t="s">
        <v>602</v>
      </c>
      <c r="B71" s="366" t="s">
        <v>417</v>
      </c>
      <c r="C71" s="386">
        <f t="shared" si="2"/>
        <v>6337</v>
      </c>
      <c r="D71" s="410">
        <v>5787</v>
      </c>
      <c r="E71" s="410">
        <v>550</v>
      </c>
      <c r="F71" s="386">
        <f t="shared" si="3"/>
        <v>80</v>
      </c>
      <c r="G71" s="410">
        <v>79</v>
      </c>
      <c r="H71" s="410">
        <v>1</v>
      </c>
      <c r="I71" s="995" t="s">
        <v>418</v>
      </c>
      <c r="J71" s="996"/>
    </row>
    <row r="72" spans="1:10" ht="13.9" customHeight="1" thickBot="1">
      <c r="A72" s="638" t="s">
        <v>603</v>
      </c>
      <c r="B72" s="639" t="s">
        <v>691</v>
      </c>
      <c r="C72" s="640">
        <f t="shared" si="2"/>
        <v>8001</v>
      </c>
      <c r="D72" s="641">
        <v>8001</v>
      </c>
      <c r="E72" s="641">
        <v>0</v>
      </c>
      <c r="F72" s="640">
        <f t="shared" si="3"/>
        <v>206</v>
      </c>
      <c r="G72" s="641">
        <v>205</v>
      </c>
      <c r="H72" s="641">
        <v>1</v>
      </c>
      <c r="I72" s="1072" t="s">
        <v>729</v>
      </c>
      <c r="J72" s="1073"/>
    </row>
    <row r="73" spans="1:10" ht="13.9" customHeight="1" thickTop="1">
      <c r="A73" s="392" t="s">
        <v>604</v>
      </c>
      <c r="B73" s="393" t="s">
        <v>419</v>
      </c>
      <c r="C73" s="394">
        <f t="shared" si="2"/>
        <v>16477</v>
      </c>
      <c r="D73" s="395">
        <v>16477</v>
      </c>
      <c r="E73" s="395">
        <v>0</v>
      </c>
      <c r="F73" s="394">
        <f t="shared" si="3"/>
        <v>367</v>
      </c>
      <c r="G73" s="395">
        <v>366</v>
      </c>
      <c r="H73" s="395">
        <v>1</v>
      </c>
      <c r="I73" s="1011" t="s">
        <v>420</v>
      </c>
      <c r="J73" s="1012"/>
    </row>
    <row r="74" spans="1:10" ht="13.9" customHeight="1">
      <c r="A74" s="361" t="s">
        <v>448</v>
      </c>
      <c r="B74" s="362" t="s">
        <v>421</v>
      </c>
      <c r="C74" s="385">
        <f t="shared" si="2"/>
        <v>62836</v>
      </c>
      <c r="D74" s="408">
        <v>62836</v>
      </c>
      <c r="E74" s="408">
        <v>0</v>
      </c>
      <c r="F74" s="385">
        <f t="shared" si="3"/>
        <v>1482</v>
      </c>
      <c r="G74" s="408">
        <v>1482</v>
      </c>
      <c r="H74" s="408">
        <v>0</v>
      </c>
      <c r="I74" s="991" t="s">
        <v>422</v>
      </c>
      <c r="J74" s="992"/>
    </row>
    <row r="75" spans="1:10" ht="33" customHeight="1">
      <c r="A75" s="365" t="s">
        <v>605</v>
      </c>
      <c r="B75" s="366" t="s">
        <v>423</v>
      </c>
      <c r="C75" s="386">
        <f t="shared" si="2"/>
        <v>62836</v>
      </c>
      <c r="D75" s="410">
        <v>62836</v>
      </c>
      <c r="E75" s="410">
        <v>0</v>
      </c>
      <c r="F75" s="386">
        <f t="shared" si="3"/>
        <v>1482</v>
      </c>
      <c r="G75" s="410">
        <v>1482</v>
      </c>
      <c r="H75" s="410">
        <v>0</v>
      </c>
      <c r="I75" s="995" t="s">
        <v>424</v>
      </c>
      <c r="J75" s="996"/>
    </row>
    <row r="76" spans="1:10" s="3" customFormat="1" ht="13.9" customHeight="1">
      <c r="A76" s="361" t="s">
        <v>606</v>
      </c>
      <c r="B76" s="362" t="s">
        <v>425</v>
      </c>
      <c r="C76" s="385">
        <f t="shared" si="2"/>
        <v>7554</v>
      </c>
      <c r="D76" s="408">
        <v>7323</v>
      </c>
      <c r="E76" s="408">
        <v>231</v>
      </c>
      <c r="F76" s="385">
        <f t="shared" si="3"/>
        <v>264</v>
      </c>
      <c r="G76" s="408">
        <v>257</v>
      </c>
      <c r="H76" s="408">
        <v>7</v>
      </c>
      <c r="I76" s="991" t="s">
        <v>426</v>
      </c>
      <c r="J76" s="992"/>
    </row>
    <row r="77" spans="1:10" ht="20.25" customHeight="1">
      <c r="A77" s="365" t="s">
        <v>608</v>
      </c>
      <c r="B77" s="366" t="s">
        <v>647</v>
      </c>
      <c r="C77" s="386">
        <f t="shared" si="2"/>
        <v>5268</v>
      </c>
      <c r="D77" s="410">
        <v>5037</v>
      </c>
      <c r="E77" s="410">
        <v>231</v>
      </c>
      <c r="F77" s="386">
        <f t="shared" si="3"/>
        <v>225</v>
      </c>
      <c r="G77" s="410">
        <v>218</v>
      </c>
      <c r="H77" s="410">
        <v>7</v>
      </c>
      <c r="I77" s="995" t="s">
        <v>428</v>
      </c>
      <c r="J77" s="996"/>
    </row>
    <row r="78" spans="1:10" ht="13.9" customHeight="1">
      <c r="A78" s="369" t="s">
        <v>558</v>
      </c>
      <c r="B78" s="370" t="s">
        <v>429</v>
      </c>
      <c r="C78" s="385">
        <f t="shared" si="2"/>
        <v>2286</v>
      </c>
      <c r="D78" s="408">
        <v>2286</v>
      </c>
      <c r="E78" s="408">
        <v>0</v>
      </c>
      <c r="F78" s="385">
        <f t="shared" si="3"/>
        <v>39</v>
      </c>
      <c r="G78" s="408">
        <v>39</v>
      </c>
      <c r="H78" s="408">
        <v>0</v>
      </c>
      <c r="I78" s="993" t="s">
        <v>431</v>
      </c>
      <c r="J78" s="994"/>
    </row>
    <row r="79" spans="1:10" ht="13.9" customHeight="1">
      <c r="A79" s="371" t="s">
        <v>609</v>
      </c>
      <c r="B79" s="372" t="s">
        <v>432</v>
      </c>
      <c r="C79" s="386">
        <f t="shared" si="2"/>
        <v>1880</v>
      </c>
      <c r="D79" s="410">
        <v>1880</v>
      </c>
      <c r="E79" s="410">
        <v>0</v>
      </c>
      <c r="F79" s="386">
        <f t="shared" si="3"/>
        <v>49</v>
      </c>
      <c r="G79" s="410">
        <v>49</v>
      </c>
      <c r="H79" s="410">
        <v>0</v>
      </c>
      <c r="I79" s="999" t="s">
        <v>433</v>
      </c>
      <c r="J79" s="1000"/>
    </row>
    <row r="80" spans="1:10">
      <c r="A80" s="603" t="s">
        <v>610</v>
      </c>
      <c r="B80" s="643" t="s">
        <v>434</v>
      </c>
      <c r="C80" s="644">
        <f t="shared" si="2"/>
        <v>1880</v>
      </c>
      <c r="D80" s="645">
        <v>1880</v>
      </c>
      <c r="E80" s="645">
        <v>0</v>
      </c>
      <c r="F80" s="644">
        <f t="shared" si="3"/>
        <v>49</v>
      </c>
      <c r="G80" s="645">
        <v>49</v>
      </c>
      <c r="H80" s="645">
        <v>0</v>
      </c>
      <c r="I80" s="1070" t="s">
        <v>435</v>
      </c>
      <c r="J80" s="1071"/>
    </row>
    <row r="81" spans="1:10">
      <c r="A81" s="599" t="s">
        <v>518</v>
      </c>
      <c r="B81" s="600" t="s">
        <v>436</v>
      </c>
      <c r="C81" s="642">
        <f t="shared" si="2"/>
        <v>190362</v>
      </c>
      <c r="D81" s="601">
        <v>188867</v>
      </c>
      <c r="E81" s="601">
        <v>1495</v>
      </c>
      <c r="F81" s="642">
        <f t="shared" si="3"/>
        <v>4392</v>
      </c>
      <c r="G81" s="601">
        <v>4371</v>
      </c>
      <c r="H81" s="601">
        <v>21</v>
      </c>
      <c r="I81" s="1005" t="s">
        <v>437</v>
      </c>
      <c r="J81" s="1006"/>
    </row>
    <row r="82" spans="1:10">
      <c r="A82" s="365" t="s">
        <v>611</v>
      </c>
      <c r="B82" s="366" t="s">
        <v>436</v>
      </c>
      <c r="C82" s="386">
        <f t="shared" si="2"/>
        <v>190362</v>
      </c>
      <c r="D82" s="410">
        <v>188867</v>
      </c>
      <c r="E82" s="410">
        <v>1495</v>
      </c>
      <c r="F82" s="386">
        <f t="shared" si="3"/>
        <v>4392</v>
      </c>
      <c r="G82" s="410">
        <v>4371</v>
      </c>
      <c r="H82" s="410">
        <v>21</v>
      </c>
      <c r="I82" s="995" t="s">
        <v>438</v>
      </c>
      <c r="J82" s="996"/>
    </row>
    <row r="83" spans="1:10">
      <c r="A83" s="361" t="s">
        <v>340</v>
      </c>
      <c r="B83" s="362" t="s">
        <v>439</v>
      </c>
      <c r="C83" s="385">
        <f t="shared" si="2"/>
        <v>9508</v>
      </c>
      <c r="D83" s="408">
        <v>9508</v>
      </c>
      <c r="E83" s="408">
        <v>0</v>
      </c>
      <c r="F83" s="385">
        <f t="shared" si="3"/>
        <v>182</v>
      </c>
      <c r="G83" s="408">
        <v>182</v>
      </c>
      <c r="H83" s="408">
        <v>0</v>
      </c>
      <c r="I83" s="991" t="s">
        <v>440</v>
      </c>
      <c r="J83" s="992"/>
    </row>
    <row r="84" spans="1:10">
      <c r="A84" s="365" t="s">
        <v>612</v>
      </c>
      <c r="B84" s="366" t="s">
        <v>441</v>
      </c>
      <c r="C84" s="386">
        <f t="shared" si="2"/>
        <v>5531</v>
      </c>
      <c r="D84" s="410">
        <v>5531</v>
      </c>
      <c r="E84" s="410">
        <v>0</v>
      </c>
      <c r="F84" s="386">
        <f t="shared" si="3"/>
        <v>99</v>
      </c>
      <c r="G84" s="410">
        <v>99</v>
      </c>
      <c r="H84" s="410">
        <v>0</v>
      </c>
      <c r="I84" s="995" t="s">
        <v>442</v>
      </c>
      <c r="J84" s="996"/>
    </row>
    <row r="85" spans="1:10">
      <c r="A85" s="369" t="s">
        <v>613</v>
      </c>
      <c r="B85" s="370" t="s">
        <v>443</v>
      </c>
      <c r="C85" s="385">
        <f t="shared" si="2"/>
        <v>3977</v>
      </c>
      <c r="D85" s="408">
        <v>3977</v>
      </c>
      <c r="E85" s="408">
        <v>0</v>
      </c>
      <c r="F85" s="385">
        <f t="shared" si="3"/>
        <v>83</v>
      </c>
      <c r="G85" s="408">
        <v>83</v>
      </c>
      <c r="H85" s="408">
        <v>0</v>
      </c>
      <c r="I85" s="993" t="s">
        <v>444</v>
      </c>
      <c r="J85" s="994"/>
    </row>
    <row r="86" spans="1:10">
      <c r="A86" s="371" t="s">
        <v>374</v>
      </c>
      <c r="B86" s="372" t="s">
        <v>445</v>
      </c>
      <c r="C86" s="386">
        <f t="shared" si="2"/>
        <v>154273</v>
      </c>
      <c r="D86" s="410">
        <v>144792</v>
      </c>
      <c r="E86" s="410">
        <v>9481</v>
      </c>
      <c r="F86" s="386">
        <f t="shared" si="3"/>
        <v>2621</v>
      </c>
      <c r="G86" s="410">
        <v>2601</v>
      </c>
      <c r="H86" s="410">
        <v>20</v>
      </c>
      <c r="I86" s="999" t="s">
        <v>446</v>
      </c>
      <c r="J86" s="1000"/>
    </row>
    <row r="87" spans="1:10">
      <c r="A87" s="369" t="s">
        <v>614</v>
      </c>
      <c r="B87" s="370" t="s">
        <v>447</v>
      </c>
      <c r="C87" s="385">
        <f t="shared" si="2"/>
        <v>2858</v>
      </c>
      <c r="D87" s="408">
        <v>2858</v>
      </c>
      <c r="E87" s="408">
        <v>0</v>
      </c>
      <c r="F87" s="385">
        <f t="shared" si="3"/>
        <v>106</v>
      </c>
      <c r="G87" s="408">
        <v>106</v>
      </c>
      <c r="H87" s="408">
        <v>0</v>
      </c>
      <c r="I87" s="993" t="s">
        <v>449</v>
      </c>
      <c r="J87" s="994"/>
    </row>
    <row r="88" spans="1:10">
      <c r="A88" s="365" t="s">
        <v>728</v>
      </c>
      <c r="B88" s="366" t="s">
        <v>450</v>
      </c>
      <c r="C88" s="386">
        <f t="shared" si="2"/>
        <v>823</v>
      </c>
      <c r="D88" s="410">
        <v>823</v>
      </c>
      <c r="E88" s="410">
        <v>0</v>
      </c>
      <c r="F88" s="386">
        <f t="shared" si="3"/>
        <v>28</v>
      </c>
      <c r="G88" s="410">
        <v>28</v>
      </c>
      <c r="H88" s="410">
        <v>0</v>
      </c>
      <c r="I88" s="995" t="s">
        <v>451</v>
      </c>
      <c r="J88" s="996"/>
    </row>
    <row r="89" spans="1:10" ht="31.9" customHeight="1">
      <c r="A89" s="369" t="s">
        <v>615</v>
      </c>
      <c r="B89" s="370" t="s">
        <v>452</v>
      </c>
      <c r="C89" s="385">
        <f t="shared" si="2"/>
        <v>131923</v>
      </c>
      <c r="D89" s="408">
        <v>122442</v>
      </c>
      <c r="E89" s="408">
        <v>9481</v>
      </c>
      <c r="F89" s="385">
        <f t="shared" si="3"/>
        <v>2064</v>
      </c>
      <c r="G89" s="408">
        <v>2044</v>
      </c>
      <c r="H89" s="408">
        <v>20</v>
      </c>
      <c r="I89" s="993" t="s">
        <v>453</v>
      </c>
      <c r="J89" s="994"/>
    </row>
    <row r="90" spans="1:10" ht="15.75">
      <c r="A90" s="387" t="s">
        <v>454</v>
      </c>
      <c r="B90" s="388" t="s">
        <v>455</v>
      </c>
      <c r="C90" s="386">
        <f t="shared" si="2"/>
        <v>1358404</v>
      </c>
      <c r="D90" s="410">
        <v>484146</v>
      </c>
      <c r="E90" s="410">
        <v>874258</v>
      </c>
      <c r="F90" s="386">
        <f t="shared" si="3"/>
        <v>4065</v>
      </c>
      <c r="G90" s="410">
        <v>2531</v>
      </c>
      <c r="H90" s="410">
        <v>1534</v>
      </c>
      <c r="I90" s="1061" t="s">
        <v>456</v>
      </c>
      <c r="J90" s="1062"/>
    </row>
    <row r="91" spans="1:10">
      <c r="A91" s="361" t="s">
        <v>616</v>
      </c>
      <c r="B91" s="362" t="s">
        <v>455</v>
      </c>
      <c r="C91" s="385">
        <f t="shared" si="2"/>
        <v>1358404</v>
      </c>
      <c r="D91" s="408">
        <v>484146</v>
      </c>
      <c r="E91" s="408">
        <v>874258</v>
      </c>
      <c r="F91" s="385">
        <f t="shared" si="3"/>
        <v>4065</v>
      </c>
      <c r="G91" s="408">
        <v>2531</v>
      </c>
      <c r="H91" s="408">
        <v>1534</v>
      </c>
      <c r="I91" s="991" t="s">
        <v>457</v>
      </c>
      <c r="J91" s="992"/>
    </row>
    <row r="92" spans="1:10" ht="15.75">
      <c r="A92" s="387" t="s">
        <v>458</v>
      </c>
      <c r="B92" s="388" t="s">
        <v>459</v>
      </c>
      <c r="C92" s="386">
        <f t="shared" si="2"/>
        <v>131864</v>
      </c>
      <c r="D92" s="410">
        <v>128053</v>
      </c>
      <c r="E92" s="410">
        <v>3811</v>
      </c>
      <c r="F92" s="386">
        <f t="shared" si="3"/>
        <v>2228</v>
      </c>
      <c r="G92" s="410">
        <v>2214</v>
      </c>
      <c r="H92" s="410">
        <v>14</v>
      </c>
      <c r="I92" s="1061" t="s">
        <v>460</v>
      </c>
      <c r="J92" s="1062"/>
    </row>
    <row r="93" spans="1:10">
      <c r="A93" s="361" t="s">
        <v>367</v>
      </c>
      <c r="B93" s="362" t="s">
        <v>461</v>
      </c>
      <c r="C93" s="385">
        <f t="shared" si="2"/>
        <v>31342</v>
      </c>
      <c r="D93" s="408">
        <v>31342</v>
      </c>
      <c r="E93" s="408">
        <v>0</v>
      </c>
      <c r="F93" s="385">
        <f t="shared" si="3"/>
        <v>705</v>
      </c>
      <c r="G93" s="408">
        <v>705</v>
      </c>
      <c r="H93" s="408">
        <v>0</v>
      </c>
      <c r="I93" s="991" t="s">
        <v>462</v>
      </c>
      <c r="J93" s="992"/>
    </row>
    <row r="94" spans="1:10">
      <c r="A94" s="365" t="s">
        <v>617</v>
      </c>
      <c r="B94" s="366" t="s">
        <v>461</v>
      </c>
      <c r="C94" s="386">
        <f t="shared" si="2"/>
        <v>31342</v>
      </c>
      <c r="D94" s="410">
        <v>31342</v>
      </c>
      <c r="E94" s="410">
        <v>0</v>
      </c>
      <c r="F94" s="386">
        <f t="shared" si="3"/>
        <v>705</v>
      </c>
      <c r="G94" s="410">
        <v>705</v>
      </c>
      <c r="H94" s="410">
        <v>0</v>
      </c>
      <c r="I94" s="995" t="s">
        <v>462</v>
      </c>
      <c r="J94" s="996"/>
    </row>
    <row r="95" spans="1:10">
      <c r="A95" s="361" t="s">
        <v>363</v>
      </c>
      <c r="B95" s="362" t="s">
        <v>463</v>
      </c>
      <c r="C95" s="385">
        <f t="shared" si="2"/>
        <v>88913</v>
      </c>
      <c r="D95" s="408">
        <v>85102</v>
      </c>
      <c r="E95" s="408">
        <v>3811</v>
      </c>
      <c r="F95" s="385">
        <f t="shared" si="3"/>
        <v>1293</v>
      </c>
      <c r="G95" s="408">
        <v>1279</v>
      </c>
      <c r="H95" s="408">
        <v>14</v>
      </c>
      <c r="I95" s="991" t="s">
        <v>464</v>
      </c>
      <c r="J95" s="992"/>
    </row>
    <row r="96" spans="1:10">
      <c r="A96" s="365" t="s">
        <v>618</v>
      </c>
      <c r="B96" s="366" t="s">
        <v>619</v>
      </c>
      <c r="C96" s="386">
        <f t="shared" si="2"/>
        <v>13997</v>
      </c>
      <c r="D96" s="410">
        <v>13997</v>
      </c>
      <c r="E96" s="410">
        <v>0</v>
      </c>
      <c r="F96" s="386">
        <f t="shared" si="3"/>
        <v>473</v>
      </c>
      <c r="G96" s="410">
        <v>472</v>
      </c>
      <c r="H96" s="410">
        <v>1</v>
      </c>
      <c r="I96" s="995" t="s">
        <v>727</v>
      </c>
      <c r="J96" s="996"/>
    </row>
    <row r="97" spans="1:10">
      <c r="A97" s="369" t="s">
        <v>620</v>
      </c>
      <c r="B97" s="370" t="s">
        <v>465</v>
      </c>
      <c r="C97" s="385">
        <f t="shared" si="2"/>
        <v>47535</v>
      </c>
      <c r="D97" s="408">
        <v>47145</v>
      </c>
      <c r="E97" s="408">
        <v>390</v>
      </c>
      <c r="F97" s="385">
        <f t="shared" si="3"/>
        <v>407</v>
      </c>
      <c r="G97" s="408">
        <v>402</v>
      </c>
      <c r="H97" s="408">
        <v>5</v>
      </c>
      <c r="I97" s="993" t="s">
        <v>466</v>
      </c>
      <c r="J97" s="994"/>
    </row>
    <row r="98" spans="1:10">
      <c r="A98" s="365" t="s">
        <v>621</v>
      </c>
      <c r="B98" s="366" t="s">
        <v>467</v>
      </c>
      <c r="C98" s="386">
        <f t="shared" si="2"/>
        <v>16823</v>
      </c>
      <c r="D98" s="410">
        <v>15850</v>
      </c>
      <c r="E98" s="410">
        <v>973</v>
      </c>
      <c r="F98" s="386">
        <f t="shared" si="3"/>
        <v>249</v>
      </c>
      <c r="G98" s="410">
        <v>246</v>
      </c>
      <c r="H98" s="410">
        <v>3</v>
      </c>
      <c r="I98" s="995" t="s">
        <v>468</v>
      </c>
      <c r="J98" s="996"/>
    </row>
    <row r="99" spans="1:10">
      <c r="A99" s="369" t="s">
        <v>622</v>
      </c>
      <c r="B99" s="370" t="s">
        <v>469</v>
      </c>
      <c r="C99" s="385">
        <f t="shared" si="2"/>
        <v>10558</v>
      </c>
      <c r="D99" s="408">
        <v>8110</v>
      </c>
      <c r="E99" s="408">
        <v>2448</v>
      </c>
      <c r="F99" s="385">
        <f t="shared" si="3"/>
        <v>164</v>
      </c>
      <c r="G99" s="408">
        <v>159</v>
      </c>
      <c r="H99" s="408">
        <v>5</v>
      </c>
      <c r="I99" s="993" t="s">
        <v>470</v>
      </c>
      <c r="J99" s="994"/>
    </row>
    <row r="100" spans="1:10">
      <c r="A100" s="371" t="s">
        <v>430</v>
      </c>
      <c r="B100" s="372" t="s">
        <v>471</v>
      </c>
      <c r="C100" s="386">
        <f t="shared" si="2"/>
        <v>11609</v>
      </c>
      <c r="D100" s="410">
        <v>11609</v>
      </c>
      <c r="E100" s="410">
        <v>0</v>
      </c>
      <c r="F100" s="386">
        <f t="shared" si="3"/>
        <v>230</v>
      </c>
      <c r="G100" s="410">
        <v>230</v>
      </c>
      <c r="H100" s="410">
        <v>0</v>
      </c>
      <c r="I100" s="999" t="s">
        <v>472</v>
      </c>
      <c r="J100" s="1000"/>
    </row>
    <row r="101" spans="1:10">
      <c r="A101" s="418" t="s">
        <v>623</v>
      </c>
      <c r="B101" s="419" t="s">
        <v>471</v>
      </c>
      <c r="C101" s="420">
        <f t="shared" si="2"/>
        <v>11609</v>
      </c>
      <c r="D101" s="397">
        <v>11609</v>
      </c>
      <c r="E101" s="397">
        <v>0</v>
      </c>
      <c r="F101" s="420">
        <f t="shared" si="3"/>
        <v>230</v>
      </c>
      <c r="G101" s="397">
        <v>230</v>
      </c>
      <c r="H101" s="397">
        <v>0</v>
      </c>
      <c r="I101" s="1055" t="s">
        <v>472</v>
      </c>
      <c r="J101" s="1056"/>
    </row>
    <row r="102" spans="1:10" ht="35.450000000000003" customHeight="1">
      <c r="A102" s="1057" t="s">
        <v>473</v>
      </c>
      <c r="B102" s="1074"/>
      <c r="C102" s="391">
        <f t="shared" si="2"/>
        <v>21479000</v>
      </c>
      <c r="D102" s="391">
        <v>14386962</v>
      </c>
      <c r="E102" s="391">
        <v>7092038</v>
      </c>
      <c r="F102" s="391">
        <f t="shared" si="3"/>
        <v>151238</v>
      </c>
      <c r="G102" s="391">
        <v>142222</v>
      </c>
      <c r="H102" s="391">
        <v>9016</v>
      </c>
      <c r="I102" s="1059" t="s">
        <v>474</v>
      </c>
      <c r="J102" s="1060"/>
    </row>
  </sheetData>
  <mergeCells count="107">
    <mergeCell ref="A102:B102"/>
    <mergeCell ref="I90:J90"/>
    <mergeCell ref="I91:J91"/>
    <mergeCell ref="I92:J92"/>
    <mergeCell ref="I93:J93"/>
    <mergeCell ref="I94:J94"/>
    <mergeCell ref="I95:J95"/>
    <mergeCell ref="I96:J96"/>
    <mergeCell ref="I97:J97"/>
    <mergeCell ref="I98:J98"/>
    <mergeCell ref="I99:J99"/>
    <mergeCell ref="I100:J100"/>
    <mergeCell ref="I101:J101"/>
    <mergeCell ref="I102:J102"/>
    <mergeCell ref="I88:J88"/>
    <mergeCell ref="I89:J89"/>
    <mergeCell ref="A7:A10"/>
    <mergeCell ref="B7:B10"/>
    <mergeCell ref="I7:J10"/>
    <mergeCell ref="I79:J79"/>
    <mergeCell ref="I80:J80"/>
    <mergeCell ref="I81:J81"/>
    <mergeCell ref="I82:J82"/>
    <mergeCell ref="I84:J84"/>
    <mergeCell ref="I85:J85"/>
    <mergeCell ref="I86:J86"/>
    <mergeCell ref="I87:J87"/>
    <mergeCell ref="I70:J70"/>
    <mergeCell ref="I71:J71"/>
    <mergeCell ref="I72:J72"/>
    <mergeCell ref="I73:J73"/>
    <mergeCell ref="I74:J74"/>
    <mergeCell ref="I75:J75"/>
    <mergeCell ref="I76:J76"/>
    <mergeCell ref="I77:J77"/>
    <mergeCell ref="I78:J78"/>
    <mergeCell ref="I64:J64"/>
    <mergeCell ref="I68:J68"/>
    <mergeCell ref="I69:J69"/>
    <mergeCell ref="I55:J55"/>
    <mergeCell ref="I56:J56"/>
    <mergeCell ref="I57:J57"/>
    <mergeCell ref="I58:J58"/>
    <mergeCell ref="I59:J59"/>
    <mergeCell ref="I60:J60"/>
    <mergeCell ref="I62:J62"/>
    <mergeCell ref="I53:J53"/>
    <mergeCell ref="I54:J54"/>
    <mergeCell ref="I63:J63"/>
    <mergeCell ref="I65:J65"/>
    <mergeCell ref="I48:J48"/>
    <mergeCell ref="I49:J49"/>
    <mergeCell ref="I50:J50"/>
    <mergeCell ref="I66:J66"/>
    <mergeCell ref="I67:J67"/>
    <mergeCell ref="I41:J41"/>
    <mergeCell ref="I42:J42"/>
    <mergeCell ref="I43:J43"/>
    <mergeCell ref="I44:J44"/>
    <mergeCell ref="I45:J45"/>
    <mergeCell ref="I46:J46"/>
    <mergeCell ref="I47:J47"/>
    <mergeCell ref="I51:J51"/>
    <mergeCell ref="I52:J52"/>
    <mergeCell ref="I31:J31"/>
    <mergeCell ref="I32:J32"/>
    <mergeCell ref="I33:J33"/>
    <mergeCell ref="I34:J34"/>
    <mergeCell ref="I36:J36"/>
    <mergeCell ref="I37:J37"/>
    <mergeCell ref="I38:J38"/>
    <mergeCell ref="I39:J39"/>
    <mergeCell ref="I40:J40"/>
    <mergeCell ref="I21:J21"/>
    <mergeCell ref="I23:J23"/>
    <mergeCell ref="I24:J24"/>
    <mergeCell ref="I25:J25"/>
    <mergeCell ref="I26:J26"/>
    <mergeCell ref="I27:J27"/>
    <mergeCell ref="I28:J28"/>
    <mergeCell ref="I29:J29"/>
    <mergeCell ref="I30:J30"/>
    <mergeCell ref="I22:J22"/>
    <mergeCell ref="I83:J83"/>
    <mergeCell ref="I61:J61"/>
    <mergeCell ref="I35:J35"/>
    <mergeCell ref="A2:J2"/>
    <mergeCell ref="A3:J3"/>
    <mergeCell ref="A4:J4"/>
    <mergeCell ref="A5:J5"/>
    <mergeCell ref="A6:B6"/>
    <mergeCell ref="C6:H6"/>
    <mergeCell ref="I6:J6"/>
    <mergeCell ref="C7:E7"/>
    <mergeCell ref="F7:H7"/>
    <mergeCell ref="C8:E8"/>
    <mergeCell ref="F8:H8"/>
    <mergeCell ref="I11:J11"/>
    <mergeCell ref="I12:J12"/>
    <mergeCell ref="I13:J13"/>
    <mergeCell ref="I14:J14"/>
    <mergeCell ref="I15:J15"/>
    <mergeCell ref="I16:J16"/>
    <mergeCell ref="I17:J17"/>
    <mergeCell ref="I18:J18"/>
    <mergeCell ref="I19:J19"/>
    <mergeCell ref="I20:J20"/>
  </mergeCells>
  <printOptions horizontalCentered="1"/>
  <pageMargins left="0" right="0" top="0.39370078740157483" bottom="0" header="0.51181102362204722" footer="0.51181102362204722"/>
  <pageSetup paperSize="9" scale="75" orientation="landscape" r:id="rId1"/>
  <headerFooter alignWithMargins="0"/>
  <rowBreaks count="2" manualBreakCount="2">
    <brk id="46" max="9" man="1"/>
    <brk id="80" max="9"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3" tint="0.39994506668294322"/>
  </sheetPr>
  <dimension ref="A1:G69"/>
  <sheetViews>
    <sheetView view="pageBreakPreview" zoomScaleNormal="100" zoomScaleSheetLayoutView="100" workbookViewId="0">
      <selection activeCell="F31" sqref="F31:F33"/>
    </sheetView>
  </sheetViews>
  <sheetFormatPr defaultColWidth="8.88671875" defaultRowHeight="15"/>
  <cols>
    <col min="1" max="1" width="26.77734375" style="33" customWidth="1"/>
    <col min="2" max="2" width="7.77734375" style="31" customWidth="1"/>
    <col min="3" max="3" width="9.33203125" style="58" customWidth="1"/>
    <col min="4" max="4" width="9.21875" style="58" customWidth="1"/>
    <col min="5" max="5" width="8.44140625" style="33" customWidth="1"/>
    <col min="6" max="6" width="26.77734375" style="33" customWidth="1"/>
    <col min="7" max="16384" width="8.88671875" style="33"/>
  </cols>
  <sheetData>
    <row r="1" spans="1:7" s="29" customFormat="1" ht="65.25" customHeight="1">
      <c r="A1" s="1042"/>
      <c r="B1" s="1042"/>
      <c r="C1" s="1042"/>
      <c r="D1" s="1042"/>
      <c r="E1" s="1042"/>
      <c r="F1" s="1042"/>
      <c r="G1" s="39"/>
    </row>
    <row r="2" spans="1:7" ht="20.25">
      <c r="A2" s="854" t="s">
        <v>650</v>
      </c>
      <c r="B2" s="854"/>
      <c r="C2" s="854"/>
      <c r="D2" s="854"/>
      <c r="E2" s="854"/>
      <c r="F2" s="854"/>
    </row>
    <row r="3" spans="1:7" ht="20.25">
      <c r="A3" s="854" t="s">
        <v>271</v>
      </c>
      <c r="B3" s="854"/>
      <c r="C3" s="854"/>
      <c r="D3" s="854"/>
      <c r="E3" s="854"/>
      <c r="F3" s="854"/>
    </row>
    <row r="4" spans="1:7" ht="15.75" customHeight="1">
      <c r="A4" s="907" t="s">
        <v>651</v>
      </c>
      <c r="B4" s="907"/>
      <c r="C4" s="907"/>
      <c r="D4" s="907"/>
      <c r="E4" s="907"/>
      <c r="F4" s="907"/>
    </row>
    <row r="5" spans="1:7" ht="15.75" customHeight="1">
      <c r="A5" s="907" t="s">
        <v>273</v>
      </c>
      <c r="B5" s="907"/>
      <c r="C5" s="907"/>
      <c r="D5" s="907"/>
      <c r="E5" s="907"/>
      <c r="F5" s="907"/>
    </row>
    <row r="6" spans="1:7" ht="15.75">
      <c r="A6" s="934" t="s">
        <v>652</v>
      </c>
      <c r="B6" s="934"/>
      <c r="C6" s="935">
        <v>2021</v>
      </c>
      <c r="D6" s="935"/>
      <c r="E6" s="1075" t="s">
        <v>653</v>
      </c>
      <c r="F6" s="1075"/>
    </row>
    <row r="7" spans="1:7" ht="21" customHeight="1">
      <c r="A7" s="1076" t="s">
        <v>654</v>
      </c>
      <c r="B7" s="1088" t="s">
        <v>655</v>
      </c>
      <c r="C7" s="922" t="s">
        <v>656</v>
      </c>
      <c r="D7" s="923" t="s">
        <v>483</v>
      </c>
      <c r="E7" s="984" t="s">
        <v>657</v>
      </c>
      <c r="F7" s="984" t="s">
        <v>658</v>
      </c>
    </row>
    <row r="8" spans="1:7">
      <c r="A8" s="1077"/>
      <c r="B8" s="1089"/>
      <c r="C8" s="924"/>
      <c r="D8" s="925"/>
      <c r="E8" s="1049"/>
      <c r="F8" s="1049"/>
    </row>
    <row r="9" spans="1:7" ht="22.5">
      <c r="A9" s="1078"/>
      <c r="B9" s="1090"/>
      <c r="C9" s="36" t="s">
        <v>659</v>
      </c>
      <c r="D9" s="36" t="s">
        <v>486</v>
      </c>
      <c r="E9" s="1050"/>
      <c r="F9" s="1050"/>
    </row>
    <row r="10" spans="1:7" s="30" customFormat="1" ht="13.5" customHeight="1" thickBot="1">
      <c r="A10" s="1079" t="s">
        <v>660</v>
      </c>
      <c r="B10" s="59" t="s">
        <v>661</v>
      </c>
      <c r="C10" s="401"/>
      <c r="D10" s="401">
        <v>566</v>
      </c>
      <c r="E10" s="60" t="s">
        <v>662</v>
      </c>
      <c r="F10" s="1081" t="s">
        <v>663</v>
      </c>
    </row>
    <row r="11" spans="1:7" s="30" customFormat="1" ht="13.5" customHeight="1" thickTop="1" thickBot="1">
      <c r="A11" s="1080"/>
      <c r="B11" s="61" t="s">
        <v>664</v>
      </c>
      <c r="C11" s="402"/>
      <c r="D11" s="402">
        <v>3</v>
      </c>
      <c r="E11" s="62" t="s">
        <v>665</v>
      </c>
      <c r="F11" s="1082"/>
    </row>
    <row r="12" spans="1:7" s="30" customFormat="1" ht="13.5" customHeight="1" thickTop="1" thickBot="1">
      <c r="A12" s="1080"/>
      <c r="B12" s="61" t="s">
        <v>473</v>
      </c>
      <c r="C12" s="398">
        <v>160707</v>
      </c>
      <c r="D12" s="398">
        <v>569</v>
      </c>
      <c r="E12" s="62" t="s">
        <v>474</v>
      </c>
      <c r="F12" s="1082"/>
    </row>
    <row r="13" spans="1:7" s="30" customFormat="1" ht="13.5" customHeight="1" thickTop="1" thickBot="1">
      <c r="A13" s="1083" t="s">
        <v>666</v>
      </c>
      <c r="B13" s="63" t="s">
        <v>661</v>
      </c>
      <c r="C13" s="403"/>
      <c r="D13" s="403">
        <v>216</v>
      </c>
      <c r="E13" s="64" t="s">
        <v>662</v>
      </c>
      <c r="F13" s="1091" t="s">
        <v>667</v>
      </c>
    </row>
    <row r="14" spans="1:7" s="30" customFormat="1" ht="13.5" customHeight="1" thickTop="1" thickBot="1">
      <c r="A14" s="1083"/>
      <c r="B14" s="63" t="s">
        <v>664</v>
      </c>
      <c r="C14" s="403"/>
      <c r="D14" s="403">
        <v>19</v>
      </c>
      <c r="E14" s="64" t="s">
        <v>665</v>
      </c>
      <c r="F14" s="1091"/>
    </row>
    <row r="15" spans="1:7" s="30" customFormat="1" ht="13.5" customHeight="1" thickTop="1" thickBot="1">
      <c r="A15" s="1083"/>
      <c r="B15" s="63" t="s">
        <v>473</v>
      </c>
      <c r="C15" s="399">
        <v>0</v>
      </c>
      <c r="D15" s="399">
        <v>235</v>
      </c>
      <c r="E15" s="64" t="s">
        <v>474</v>
      </c>
      <c r="F15" s="1091"/>
    </row>
    <row r="16" spans="1:7" s="30" customFormat="1" ht="13.5" customHeight="1" thickTop="1" thickBot="1">
      <c r="A16" s="1080" t="s">
        <v>668</v>
      </c>
      <c r="B16" s="61" t="s">
        <v>661</v>
      </c>
      <c r="C16" s="401"/>
      <c r="D16" s="401">
        <v>5145</v>
      </c>
      <c r="E16" s="62" t="s">
        <v>662</v>
      </c>
      <c r="F16" s="1082" t="s">
        <v>669</v>
      </c>
    </row>
    <row r="17" spans="1:6" s="30" customFormat="1" ht="13.5" customHeight="1" thickTop="1" thickBot="1">
      <c r="A17" s="1080"/>
      <c r="B17" s="61" t="s">
        <v>664</v>
      </c>
      <c r="C17" s="402"/>
      <c r="D17" s="402">
        <v>249</v>
      </c>
      <c r="E17" s="62" t="s">
        <v>665</v>
      </c>
      <c r="F17" s="1082"/>
    </row>
    <row r="18" spans="1:6" s="30" customFormat="1" ht="13.5" customHeight="1" thickTop="1" thickBot="1">
      <c r="A18" s="1080"/>
      <c r="B18" s="61" t="s">
        <v>473</v>
      </c>
      <c r="C18" s="398">
        <v>2963275</v>
      </c>
      <c r="D18" s="398">
        <v>5394</v>
      </c>
      <c r="E18" s="62" t="s">
        <v>474</v>
      </c>
      <c r="F18" s="1082"/>
    </row>
    <row r="19" spans="1:6" s="30" customFormat="1" ht="13.5" customHeight="1" thickTop="1" thickBot="1">
      <c r="A19" s="1083" t="s">
        <v>670</v>
      </c>
      <c r="B19" s="63" t="s">
        <v>661</v>
      </c>
      <c r="C19" s="403"/>
      <c r="D19" s="403">
        <v>4299</v>
      </c>
      <c r="E19" s="64" t="s">
        <v>662</v>
      </c>
      <c r="F19" s="1091" t="s">
        <v>671</v>
      </c>
    </row>
    <row r="20" spans="1:6" s="30" customFormat="1" ht="13.5" customHeight="1" thickTop="1" thickBot="1">
      <c r="A20" s="1083"/>
      <c r="B20" s="63" t="s">
        <v>664</v>
      </c>
      <c r="C20" s="403"/>
      <c r="D20" s="403">
        <v>1005</v>
      </c>
      <c r="E20" s="64" t="s">
        <v>665</v>
      </c>
      <c r="F20" s="1091"/>
    </row>
    <row r="21" spans="1:6" s="30" customFormat="1" ht="13.5" customHeight="1" thickTop="1" thickBot="1">
      <c r="A21" s="1083"/>
      <c r="B21" s="63" t="s">
        <v>473</v>
      </c>
      <c r="C21" s="399">
        <v>1633972</v>
      </c>
      <c r="D21" s="399">
        <v>5304</v>
      </c>
      <c r="E21" s="64" t="s">
        <v>474</v>
      </c>
      <c r="F21" s="1091"/>
    </row>
    <row r="22" spans="1:6" s="30" customFormat="1" ht="14.25" customHeight="1" thickTop="1" thickBot="1">
      <c r="A22" s="1080" t="s">
        <v>672</v>
      </c>
      <c r="B22" s="61" t="s">
        <v>661</v>
      </c>
      <c r="C22" s="401"/>
      <c r="D22" s="401">
        <v>22279</v>
      </c>
      <c r="E22" s="62" t="s">
        <v>662</v>
      </c>
      <c r="F22" s="1082" t="s">
        <v>673</v>
      </c>
    </row>
    <row r="23" spans="1:6" s="30" customFormat="1" ht="14.25" customHeight="1" thickTop="1" thickBot="1">
      <c r="A23" s="1080"/>
      <c r="B23" s="61" t="s">
        <v>664</v>
      </c>
      <c r="C23" s="402"/>
      <c r="D23" s="402">
        <v>1907</v>
      </c>
      <c r="E23" s="62" t="s">
        <v>665</v>
      </c>
      <c r="F23" s="1082"/>
    </row>
    <row r="24" spans="1:6" s="30" customFormat="1" ht="14.25" customHeight="1" thickTop="1" thickBot="1">
      <c r="A24" s="1080"/>
      <c r="B24" s="61" t="s">
        <v>473</v>
      </c>
      <c r="C24" s="398">
        <v>7112501</v>
      </c>
      <c r="D24" s="398">
        <v>24186</v>
      </c>
      <c r="E24" s="62" t="s">
        <v>474</v>
      </c>
      <c r="F24" s="1082"/>
    </row>
    <row r="25" spans="1:6" s="30" customFormat="1" ht="13.5" customHeight="1" thickTop="1" thickBot="1">
      <c r="A25" s="1083" t="s">
        <v>674</v>
      </c>
      <c r="B25" s="63" t="s">
        <v>661</v>
      </c>
      <c r="C25" s="403"/>
      <c r="D25" s="403">
        <v>2702</v>
      </c>
      <c r="E25" s="64" t="s">
        <v>662</v>
      </c>
      <c r="F25" s="1091" t="s">
        <v>675</v>
      </c>
    </row>
    <row r="26" spans="1:6" s="30" customFormat="1" ht="13.5" customHeight="1" thickTop="1" thickBot="1">
      <c r="A26" s="1083"/>
      <c r="B26" s="63" t="s">
        <v>664</v>
      </c>
      <c r="C26" s="403"/>
      <c r="D26" s="403">
        <v>986</v>
      </c>
      <c r="E26" s="64" t="s">
        <v>665</v>
      </c>
      <c r="F26" s="1091"/>
    </row>
    <row r="27" spans="1:6" s="30" customFormat="1" ht="13.5" customHeight="1" thickTop="1" thickBot="1">
      <c r="A27" s="1083"/>
      <c r="B27" s="63" t="s">
        <v>473</v>
      </c>
      <c r="C27" s="399">
        <v>610888</v>
      </c>
      <c r="D27" s="399">
        <v>3688</v>
      </c>
      <c r="E27" s="64" t="s">
        <v>474</v>
      </c>
      <c r="F27" s="1091"/>
    </row>
    <row r="28" spans="1:6" s="30" customFormat="1" ht="13.5" customHeight="1" thickTop="1" thickBot="1">
      <c r="A28" s="1080" t="s">
        <v>676</v>
      </c>
      <c r="B28" s="61" t="s">
        <v>661</v>
      </c>
      <c r="C28" s="401"/>
      <c r="D28" s="401">
        <v>8235</v>
      </c>
      <c r="E28" s="62" t="s">
        <v>662</v>
      </c>
      <c r="F28" s="1082" t="s">
        <v>677</v>
      </c>
    </row>
    <row r="29" spans="1:6" s="30" customFormat="1" ht="13.5" customHeight="1" thickTop="1" thickBot="1">
      <c r="A29" s="1080"/>
      <c r="B29" s="61" t="s">
        <v>664</v>
      </c>
      <c r="C29" s="402"/>
      <c r="D29" s="402">
        <v>105</v>
      </c>
      <c r="E29" s="62" t="s">
        <v>665</v>
      </c>
      <c r="F29" s="1082"/>
    </row>
    <row r="30" spans="1:6" s="30" customFormat="1" ht="13.5" customHeight="1" thickTop="1" thickBot="1">
      <c r="A30" s="1080"/>
      <c r="B30" s="61" t="s">
        <v>473</v>
      </c>
      <c r="C30" s="398">
        <v>2124754</v>
      </c>
      <c r="D30" s="398">
        <v>8340</v>
      </c>
      <c r="E30" s="62" t="s">
        <v>474</v>
      </c>
      <c r="F30" s="1082"/>
    </row>
    <row r="31" spans="1:6" s="30" customFormat="1" ht="13.5" customHeight="1" thickTop="1" thickBot="1">
      <c r="A31" s="1083" t="s">
        <v>678</v>
      </c>
      <c r="B31" s="63" t="s">
        <v>661</v>
      </c>
      <c r="C31" s="403"/>
      <c r="D31" s="403">
        <v>80485</v>
      </c>
      <c r="E31" s="64" t="s">
        <v>662</v>
      </c>
      <c r="F31" s="1091" t="s">
        <v>679</v>
      </c>
    </row>
    <row r="32" spans="1:6" s="30" customFormat="1" ht="13.5" customHeight="1" thickTop="1" thickBot="1">
      <c r="A32" s="1083"/>
      <c r="B32" s="63" t="s">
        <v>664</v>
      </c>
      <c r="C32" s="403"/>
      <c r="D32" s="403">
        <v>207</v>
      </c>
      <c r="E32" s="64" t="s">
        <v>665</v>
      </c>
      <c r="F32" s="1091"/>
    </row>
    <row r="33" spans="1:6" s="30" customFormat="1" ht="13.5" customHeight="1" thickTop="1" thickBot="1">
      <c r="A33" s="1083"/>
      <c r="B33" s="63" t="s">
        <v>473</v>
      </c>
      <c r="C33" s="399">
        <v>4938709</v>
      </c>
      <c r="D33" s="399">
        <v>80692</v>
      </c>
      <c r="E33" s="64" t="s">
        <v>474</v>
      </c>
      <c r="F33" s="1091"/>
    </row>
    <row r="34" spans="1:6" s="30" customFormat="1" ht="13.5" customHeight="1" thickTop="1" thickBot="1">
      <c r="A34" s="1080" t="s">
        <v>680</v>
      </c>
      <c r="B34" s="61" t="s">
        <v>661</v>
      </c>
      <c r="C34" s="401"/>
      <c r="D34" s="401">
        <v>22054</v>
      </c>
      <c r="E34" s="62" t="s">
        <v>662</v>
      </c>
      <c r="F34" s="1082" t="s">
        <v>681</v>
      </c>
    </row>
    <row r="35" spans="1:6" s="30" customFormat="1" ht="24.75" customHeight="1" thickTop="1" thickBot="1">
      <c r="A35" s="1080"/>
      <c r="B35" s="61" t="s">
        <v>664</v>
      </c>
      <c r="C35" s="402"/>
      <c r="D35" s="402">
        <v>776</v>
      </c>
      <c r="E35" s="62" t="s">
        <v>665</v>
      </c>
      <c r="F35" s="1082"/>
    </row>
    <row r="36" spans="1:6" ht="18.75" customHeight="1" thickTop="1">
      <c r="A36" s="1084"/>
      <c r="B36" s="65" t="s">
        <v>473</v>
      </c>
      <c r="C36" s="404">
        <v>1934192</v>
      </c>
      <c r="D36" s="404">
        <v>22830</v>
      </c>
      <c r="E36" s="66" t="s">
        <v>474</v>
      </c>
      <c r="F36" s="1092"/>
    </row>
    <row r="37" spans="1:6" ht="14.25" customHeight="1" thickBot="1">
      <c r="A37" s="1085" t="s">
        <v>473</v>
      </c>
      <c r="B37" s="646" t="s">
        <v>661</v>
      </c>
      <c r="C37" s="647"/>
      <c r="D37" s="647">
        <v>145981</v>
      </c>
      <c r="E37" s="648" t="s">
        <v>662</v>
      </c>
      <c r="F37" s="1093" t="s">
        <v>474</v>
      </c>
    </row>
    <row r="38" spans="1:6" ht="14.25" customHeight="1" thickTop="1" thickBot="1">
      <c r="A38" s="1086"/>
      <c r="B38" s="67" t="s">
        <v>664</v>
      </c>
      <c r="C38" s="399"/>
      <c r="D38" s="399">
        <v>5257</v>
      </c>
      <c r="E38" s="64" t="s">
        <v>665</v>
      </c>
      <c r="F38" s="1094"/>
    </row>
    <row r="39" spans="1:6" ht="14.25" customHeight="1" thickTop="1">
      <c r="A39" s="1087"/>
      <c r="B39" s="68" t="s">
        <v>473</v>
      </c>
      <c r="C39" s="400">
        <v>21478998</v>
      </c>
      <c r="D39" s="400">
        <v>151238</v>
      </c>
      <c r="E39" s="69" t="s">
        <v>474</v>
      </c>
      <c r="F39" s="1095"/>
    </row>
    <row r="41" spans="1:6">
      <c r="C41" s="70"/>
      <c r="D41" s="70"/>
    </row>
    <row r="43" spans="1:6">
      <c r="C43" s="33"/>
      <c r="D43" s="33"/>
    </row>
    <row r="44" spans="1:6">
      <c r="C44" s="33"/>
      <c r="D44" s="33"/>
    </row>
    <row r="45" spans="1:6">
      <c r="C45" s="33"/>
      <c r="D45" s="33"/>
    </row>
    <row r="46" spans="1:6">
      <c r="C46" s="33"/>
      <c r="D46" s="33"/>
    </row>
    <row r="47" spans="1:6">
      <c r="C47" s="33"/>
      <c r="D47" s="33"/>
    </row>
    <row r="48" spans="1:6">
      <c r="C48" s="33"/>
      <c r="D48" s="33"/>
    </row>
    <row r="49" spans="3:4">
      <c r="C49" s="33"/>
      <c r="D49" s="33"/>
    </row>
    <row r="50" spans="3:4">
      <c r="C50" s="33"/>
      <c r="D50" s="33"/>
    </row>
    <row r="51" spans="3:4">
      <c r="C51" s="33"/>
      <c r="D51" s="33"/>
    </row>
    <row r="52" spans="3:4">
      <c r="C52" s="33"/>
      <c r="D52" s="33"/>
    </row>
    <row r="53" spans="3:4">
      <c r="C53" s="33"/>
      <c r="D53" s="33"/>
    </row>
    <row r="54" spans="3:4">
      <c r="C54" s="33"/>
      <c r="D54" s="33"/>
    </row>
    <row r="55" spans="3:4">
      <c r="C55" s="33"/>
      <c r="D55" s="33"/>
    </row>
    <row r="56" spans="3:4">
      <c r="C56" s="33"/>
      <c r="D56" s="33"/>
    </row>
    <row r="57" spans="3:4">
      <c r="C57" s="33"/>
      <c r="D57" s="33"/>
    </row>
    <row r="58" spans="3:4">
      <c r="C58" s="33"/>
      <c r="D58" s="33"/>
    </row>
    <row r="59" spans="3:4">
      <c r="C59" s="33"/>
      <c r="D59" s="33"/>
    </row>
    <row r="60" spans="3:4">
      <c r="C60" s="33"/>
      <c r="D60" s="33"/>
    </row>
    <row r="61" spans="3:4">
      <c r="C61" s="33"/>
      <c r="D61" s="33"/>
    </row>
    <row r="62" spans="3:4">
      <c r="C62" s="33"/>
      <c r="D62" s="33"/>
    </row>
    <row r="63" spans="3:4">
      <c r="C63" s="33"/>
      <c r="D63" s="33"/>
    </row>
    <row r="64" spans="3:4">
      <c r="C64" s="33"/>
      <c r="D64" s="33"/>
    </row>
    <row r="65" spans="3:4">
      <c r="C65" s="33"/>
      <c r="D65" s="33"/>
    </row>
    <row r="66" spans="3:4">
      <c r="C66" s="33"/>
      <c r="D66" s="33"/>
    </row>
    <row r="67" spans="3:4">
      <c r="C67" s="33"/>
      <c r="D67" s="33"/>
    </row>
    <row r="68" spans="3:4">
      <c r="C68" s="33"/>
      <c r="D68" s="33"/>
    </row>
    <row r="69" spans="3:4">
      <c r="C69" s="33"/>
      <c r="D69" s="33"/>
    </row>
  </sheetData>
  <mergeCells count="34">
    <mergeCell ref="F28:F30"/>
    <mergeCell ref="F31:F33"/>
    <mergeCell ref="F34:F36"/>
    <mergeCell ref="F37:F39"/>
    <mergeCell ref="F13:F15"/>
    <mergeCell ref="F16:F18"/>
    <mergeCell ref="F19:F21"/>
    <mergeCell ref="F22:F24"/>
    <mergeCell ref="F25:F27"/>
    <mergeCell ref="A28:A30"/>
    <mergeCell ref="A31:A33"/>
    <mergeCell ref="A34:A36"/>
    <mergeCell ref="A37:A39"/>
    <mergeCell ref="B7:B9"/>
    <mergeCell ref="A13:A15"/>
    <mergeCell ref="A16:A18"/>
    <mergeCell ref="A19:A21"/>
    <mergeCell ref="A22:A24"/>
    <mergeCell ref="A25:A27"/>
    <mergeCell ref="A6:B6"/>
    <mergeCell ref="C6:D6"/>
    <mergeCell ref="E6:F6"/>
    <mergeCell ref="A7:A9"/>
    <mergeCell ref="A10:A12"/>
    <mergeCell ref="C7:C8"/>
    <mergeCell ref="D7:D8"/>
    <mergeCell ref="E7:E9"/>
    <mergeCell ref="F7:F9"/>
    <mergeCell ref="F10:F12"/>
    <mergeCell ref="A1:F1"/>
    <mergeCell ref="A2:F2"/>
    <mergeCell ref="A3:F3"/>
    <mergeCell ref="A4:F4"/>
    <mergeCell ref="A5:F5"/>
  </mergeCells>
  <printOptions horizontalCentered="1" verticalCentered="1"/>
  <pageMargins left="0" right="0" top="0" bottom="0" header="0.51180555555555596" footer="0.51180555555555596"/>
  <pageSetup paperSize="9" scale="9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tint="0.39994506668294322"/>
  </sheetPr>
  <dimension ref="A1:M99"/>
  <sheetViews>
    <sheetView view="pageBreakPreview" zoomScale="60" zoomScaleNormal="100" workbookViewId="0">
      <selection activeCell="G88" sqref="G88"/>
    </sheetView>
  </sheetViews>
  <sheetFormatPr defaultColWidth="8.88671875" defaultRowHeight="15"/>
  <cols>
    <col min="1" max="1" width="5.77734375" style="53" customWidth="1"/>
    <col min="2" max="2" width="42.109375" style="31" customWidth="1"/>
    <col min="3" max="3" width="8.109375" style="32" customWidth="1"/>
    <col min="4" max="10" width="7.77734375" style="33" customWidth="1"/>
    <col min="11" max="11" width="8.109375" style="33" customWidth="1"/>
    <col min="12" max="12" width="38.77734375" style="33" customWidth="1"/>
    <col min="13" max="13" width="5.77734375" style="33" customWidth="1"/>
    <col min="14" max="16384" width="8.88671875" style="33"/>
  </cols>
  <sheetData>
    <row r="1" spans="1:13" s="29" customFormat="1" ht="45" customHeight="1">
      <c r="A1" s="1042"/>
      <c r="B1" s="1042"/>
      <c r="C1" s="1042"/>
      <c r="D1" s="1042"/>
      <c r="E1" s="1042"/>
      <c r="F1" s="1042"/>
      <c r="G1" s="1042"/>
      <c r="H1" s="1042"/>
      <c r="I1" s="1042"/>
      <c r="J1" s="1042"/>
      <c r="K1" s="1042"/>
      <c r="L1" s="1042"/>
      <c r="M1" s="1042"/>
    </row>
    <row r="2" spans="1:13" s="42" customFormat="1" ht="20.25">
      <c r="A2" s="854" t="s">
        <v>491</v>
      </c>
      <c r="B2" s="854"/>
      <c r="C2" s="854"/>
      <c r="D2" s="854"/>
      <c r="E2" s="854"/>
      <c r="F2" s="854"/>
      <c r="G2" s="854"/>
      <c r="H2" s="854"/>
      <c r="I2" s="854"/>
      <c r="J2" s="854"/>
      <c r="K2" s="854"/>
      <c r="L2" s="854"/>
      <c r="M2" s="854"/>
    </row>
    <row r="3" spans="1:13" s="42" customFormat="1" ht="20.25">
      <c r="A3" s="932" t="s">
        <v>271</v>
      </c>
      <c r="B3" s="932"/>
      <c r="C3" s="932"/>
      <c r="D3" s="932"/>
      <c r="E3" s="932"/>
      <c r="F3" s="932"/>
      <c r="G3" s="932"/>
      <c r="H3" s="932"/>
      <c r="I3" s="932"/>
      <c r="J3" s="932"/>
      <c r="K3" s="932"/>
      <c r="L3" s="932"/>
      <c r="M3" s="932"/>
    </row>
    <row r="4" spans="1:13" ht="15.75">
      <c r="A4" s="907" t="s">
        <v>492</v>
      </c>
      <c r="B4" s="907"/>
      <c r="C4" s="907"/>
      <c r="D4" s="907"/>
      <c r="E4" s="907"/>
      <c r="F4" s="907"/>
      <c r="G4" s="907"/>
      <c r="H4" s="907"/>
      <c r="I4" s="907"/>
      <c r="J4" s="907"/>
      <c r="K4" s="907"/>
      <c r="L4" s="907"/>
      <c r="M4" s="907"/>
    </row>
    <row r="5" spans="1:13" ht="15.75">
      <c r="A5" s="933" t="s">
        <v>273</v>
      </c>
      <c r="B5" s="933"/>
      <c r="C5" s="933"/>
      <c r="D5" s="933"/>
      <c r="E5" s="933"/>
      <c r="F5" s="933"/>
      <c r="G5" s="933"/>
      <c r="H5" s="933"/>
      <c r="I5" s="933"/>
      <c r="J5" s="933"/>
      <c r="K5" s="933"/>
      <c r="L5" s="933"/>
      <c r="M5" s="933"/>
    </row>
    <row r="6" spans="1:13" ht="18">
      <c r="A6" s="934" t="s">
        <v>682</v>
      </c>
      <c r="B6" s="934"/>
      <c r="C6" s="935">
        <v>2021</v>
      </c>
      <c r="D6" s="935"/>
      <c r="E6" s="935"/>
      <c r="F6" s="935"/>
      <c r="G6" s="935"/>
      <c r="H6" s="935"/>
      <c r="I6" s="935"/>
      <c r="J6" s="935"/>
      <c r="K6" s="935"/>
      <c r="L6" s="55"/>
      <c r="M6" s="56" t="s">
        <v>683</v>
      </c>
    </row>
    <row r="7" spans="1:13" ht="83.25">
      <c r="A7" s="43" t="s">
        <v>495</v>
      </c>
      <c r="B7" s="44" t="s">
        <v>277</v>
      </c>
      <c r="C7" s="494" t="s">
        <v>496</v>
      </c>
      <c r="D7" s="54" t="s">
        <v>497</v>
      </c>
      <c r="E7" s="54" t="s">
        <v>498</v>
      </c>
      <c r="F7" s="54" t="s">
        <v>499</v>
      </c>
      <c r="G7" s="54" t="s">
        <v>500</v>
      </c>
      <c r="H7" s="54" t="s">
        <v>501</v>
      </c>
      <c r="I7" s="57" t="s">
        <v>502</v>
      </c>
      <c r="J7" s="45" t="s">
        <v>503</v>
      </c>
      <c r="K7" s="57" t="s">
        <v>504</v>
      </c>
      <c r="L7" s="936" t="s">
        <v>484</v>
      </c>
      <c r="M7" s="936"/>
    </row>
    <row r="8" spans="1:13">
      <c r="A8" s="381" t="s">
        <v>287</v>
      </c>
      <c r="B8" s="515" t="s">
        <v>288</v>
      </c>
      <c r="C8" s="552">
        <f>SUM(D8:K8)</f>
        <v>10521285</v>
      </c>
      <c r="D8" s="524">
        <v>1408093</v>
      </c>
      <c r="E8" s="406">
        <v>31606</v>
      </c>
      <c r="F8" s="406">
        <v>672376</v>
      </c>
      <c r="G8" s="406">
        <v>1135330</v>
      </c>
      <c r="H8" s="406">
        <v>680453</v>
      </c>
      <c r="I8" s="406">
        <v>64</v>
      </c>
      <c r="J8" s="406">
        <v>4596709</v>
      </c>
      <c r="K8" s="406">
        <v>1996654</v>
      </c>
      <c r="L8" s="1045" t="s">
        <v>290</v>
      </c>
      <c r="M8" s="1046"/>
    </row>
    <row r="9" spans="1:13">
      <c r="A9" s="361" t="s">
        <v>291</v>
      </c>
      <c r="B9" s="516" t="s">
        <v>292</v>
      </c>
      <c r="C9" s="436">
        <f t="shared" ref="C9:C72" si="0">SUM(D9:K9)</f>
        <v>8802779</v>
      </c>
      <c r="D9" s="525">
        <v>1394078</v>
      </c>
      <c r="E9" s="408">
        <v>27083</v>
      </c>
      <c r="F9" s="408">
        <v>548341</v>
      </c>
      <c r="G9" s="408">
        <v>1131214</v>
      </c>
      <c r="H9" s="408">
        <v>657292</v>
      </c>
      <c r="I9" s="408">
        <v>0</v>
      </c>
      <c r="J9" s="408">
        <v>4537126</v>
      </c>
      <c r="K9" s="408">
        <v>507645</v>
      </c>
      <c r="L9" s="991" t="s">
        <v>293</v>
      </c>
      <c r="M9" s="992"/>
    </row>
    <row r="10" spans="1:13">
      <c r="A10" s="371" t="s">
        <v>294</v>
      </c>
      <c r="B10" s="517" t="s">
        <v>295</v>
      </c>
      <c r="C10" s="471">
        <f t="shared" si="0"/>
        <v>305114</v>
      </c>
      <c r="D10" s="526">
        <v>1495</v>
      </c>
      <c r="E10" s="410">
        <v>326</v>
      </c>
      <c r="F10" s="410">
        <v>34170</v>
      </c>
      <c r="G10" s="410">
        <v>2509</v>
      </c>
      <c r="H10" s="410">
        <v>19301</v>
      </c>
      <c r="I10" s="410">
        <v>64</v>
      </c>
      <c r="J10" s="410">
        <v>20151</v>
      </c>
      <c r="K10" s="410">
        <v>227098</v>
      </c>
      <c r="L10" s="999" t="s">
        <v>296</v>
      </c>
      <c r="M10" s="1000"/>
    </row>
    <row r="11" spans="1:13">
      <c r="A11" s="369" t="s">
        <v>297</v>
      </c>
      <c r="B11" s="518" t="s">
        <v>298</v>
      </c>
      <c r="C11" s="436">
        <f t="shared" si="0"/>
        <v>305114</v>
      </c>
      <c r="D11" s="525">
        <v>1495</v>
      </c>
      <c r="E11" s="408">
        <v>326</v>
      </c>
      <c r="F11" s="408">
        <v>34170</v>
      </c>
      <c r="G11" s="408">
        <v>2509</v>
      </c>
      <c r="H11" s="408">
        <v>19301</v>
      </c>
      <c r="I11" s="408">
        <v>64</v>
      </c>
      <c r="J11" s="408">
        <v>20151</v>
      </c>
      <c r="K11" s="408">
        <v>227098</v>
      </c>
      <c r="L11" s="993" t="s">
        <v>299</v>
      </c>
      <c r="M11" s="994"/>
    </row>
    <row r="12" spans="1:13">
      <c r="A12" s="371" t="s">
        <v>300</v>
      </c>
      <c r="B12" s="517" t="s">
        <v>301</v>
      </c>
      <c r="C12" s="471">
        <f t="shared" si="0"/>
        <v>1413392</v>
      </c>
      <c r="D12" s="526">
        <v>12520</v>
      </c>
      <c r="E12" s="410">
        <v>4197</v>
      </c>
      <c r="F12" s="410">
        <v>89865</v>
      </c>
      <c r="G12" s="410">
        <v>1607</v>
      </c>
      <c r="H12" s="410">
        <v>3860</v>
      </c>
      <c r="I12" s="410">
        <v>0</v>
      </c>
      <c r="J12" s="410">
        <v>39432</v>
      </c>
      <c r="K12" s="410">
        <v>1261911</v>
      </c>
      <c r="L12" s="999" t="s">
        <v>302</v>
      </c>
      <c r="M12" s="1000"/>
    </row>
    <row r="13" spans="1:13">
      <c r="A13" s="369" t="s">
        <v>303</v>
      </c>
      <c r="B13" s="518" t="s">
        <v>304</v>
      </c>
      <c r="C13" s="436">
        <f t="shared" si="0"/>
        <v>1413392</v>
      </c>
      <c r="D13" s="525">
        <v>12520</v>
      </c>
      <c r="E13" s="408">
        <v>4197</v>
      </c>
      <c r="F13" s="408">
        <v>89865</v>
      </c>
      <c r="G13" s="408">
        <v>1607</v>
      </c>
      <c r="H13" s="408">
        <v>3860</v>
      </c>
      <c r="I13" s="408">
        <v>0</v>
      </c>
      <c r="J13" s="408">
        <v>39432</v>
      </c>
      <c r="K13" s="408">
        <v>1261911</v>
      </c>
      <c r="L13" s="993" t="s">
        <v>305</v>
      </c>
      <c r="M13" s="994"/>
    </row>
    <row r="14" spans="1:13">
      <c r="A14" s="387" t="s">
        <v>306</v>
      </c>
      <c r="B14" s="519" t="s">
        <v>307</v>
      </c>
      <c r="C14" s="471">
        <f t="shared" si="0"/>
        <v>74287703</v>
      </c>
      <c r="D14" s="526">
        <v>16047145</v>
      </c>
      <c r="E14" s="410">
        <v>23581</v>
      </c>
      <c r="F14" s="410">
        <v>1274091</v>
      </c>
      <c r="G14" s="410">
        <v>177408</v>
      </c>
      <c r="H14" s="410">
        <v>1294689</v>
      </c>
      <c r="I14" s="410">
        <v>502591</v>
      </c>
      <c r="J14" s="410">
        <v>853446</v>
      </c>
      <c r="K14" s="410">
        <v>54114752</v>
      </c>
      <c r="L14" s="1013" t="s">
        <v>308</v>
      </c>
      <c r="M14" s="1014"/>
    </row>
    <row r="15" spans="1:13">
      <c r="A15" s="361" t="s">
        <v>32</v>
      </c>
      <c r="B15" s="516" t="s">
        <v>309</v>
      </c>
      <c r="C15" s="436">
        <f t="shared" si="0"/>
        <v>1257169</v>
      </c>
      <c r="D15" s="525">
        <v>27115</v>
      </c>
      <c r="E15" s="408">
        <v>2877</v>
      </c>
      <c r="F15" s="408">
        <v>17582</v>
      </c>
      <c r="G15" s="408">
        <v>5704</v>
      </c>
      <c r="H15" s="408">
        <v>22193</v>
      </c>
      <c r="I15" s="408">
        <v>174266</v>
      </c>
      <c r="J15" s="408">
        <v>32959</v>
      </c>
      <c r="K15" s="408">
        <v>974473</v>
      </c>
      <c r="L15" s="991" t="s">
        <v>310</v>
      </c>
      <c r="M15" s="992"/>
    </row>
    <row r="16" spans="1:13">
      <c r="A16" s="365" t="s">
        <v>563</v>
      </c>
      <c r="B16" s="520" t="s">
        <v>311</v>
      </c>
      <c r="C16" s="471">
        <f t="shared" si="0"/>
        <v>4491</v>
      </c>
      <c r="D16" s="526">
        <v>0</v>
      </c>
      <c r="E16" s="410">
        <v>0</v>
      </c>
      <c r="F16" s="410">
        <v>0</v>
      </c>
      <c r="G16" s="410">
        <v>0</v>
      </c>
      <c r="H16" s="410">
        <v>0</v>
      </c>
      <c r="I16" s="410">
        <v>0</v>
      </c>
      <c r="J16" s="410">
        <v>0</v>
      </c>
      <c r="K16" s="410">
        <v>4491</v>
      </c>
      <c r="L16" s="995" t="s">
        <v>312</v>
      </c>
      <c r="M16" s="996"/>
    </row>
    <row r="17" spans="1:13">
      <c r="A17" s="369" t="s">
        <v>733</v>
      </c>
      <c r="B17" s="518" t="s">
        <v>732</v>
      </c>
      <c r="C17" s="436">
        <f t="shared" si="0"/>
        <v>10937</v>
      </c>
      <c r="D17" s="525">
        <v>0</v>
      </c>
      <c r="E17" s="408">
        <v>7</v>
      </c>
      <c r="F17" s="408">
        <v>0</v>
      </c>
      <c r="G17" s="408">
        <v>15</v>
      </c>
      <c r="H17" s="408">
        <v>94</v>
      </c>
      <c r="I17" s="408">
        <v>302</v>
      </c>
      <c r="J17" s="408">
        <v>113</v>
      </c>
      <c r="K17" s="408">
        <v>10406</v>
      </c>
      <c r="L17" s="993" t="s">
        <v>731</v>
      </c>
      <c r="M17" s="994"/>
    </row>
    <row r="18" spans="1:13">
      <c r="A18" s="365" t="s">
        <v>564</v>
      </c>
      <c r="B18" s="520" t="s">
        <v>313</v>
      </c>
      <c r="C18" s="471">
        <f t="shared" si="0"/>
        <v>31088</v>
      </c>
      <c r="D18" s="526">
        <v>1393</v>
      </c>
      <c r="E18" s="410">
        <v>211</v>
      </c>
      <c r="F18" s="410">
        <v>1116</v>
      </c>
      <c r="G18" s="410">
        <v>56</v>
      </c>
      <c r="H18" s="410">
        <v>841</v>
      </c>
      <c r="I18" s="410">
        <v>1348</v>
      </c>
      <c r="J18" s="410">
        <v>402</v>
      </c>
      <c r="K18" s="410">
        <v>25721</v>
      </c>
      <c r="L18" s="995" t="s">
        <v>314</v>
      </c>
      <c r="M18" s="996"/>
    </row>
    <row r="19" spans="1:13">
      <c r="A19" s="477" t="s">
        <v>734</v>
      </c>
      <c r="B19" s="520" t="s">
        <v>779</v>
      </c>
      <c r="C19" s="471">
        <f t="shared" si="0"/>
        <v>46038</v>
      </c>
      <c r="D19" s="526">
        <v>0</v>
      </c>
      <c r="E19" s="480">
        <v>32</v>
      </c>
      <c r="F19" s="480">
        <v>93</v>
      </c>
      <c r="G19" s="480">
        <v>0</v>
      </c>
      <c r="H19" s="480">
        <v>213</v>
      </c>
      <c r="I19" s="480">
        <v>0</v>
      </c>
      <c r="J19" s="480">
        <v>224</v>
      </c>
      <c r="K19" s="480">
        <v>45476</v>
      </c>
      <c r="L19" s="995" t="s">
        <v>780</v>
      </c>
      <c r="M19" s="996"/>
    </row>
    <row r="20" spans="1:13">
      <c r="A20" s="369" t="s">
        <v>565</v>
      </c>
      <c r="B20" s="518" t="s">
        <v>315</v>
      </c>
      <c r="C20" s="436">
        <f t="shared" si="0"/>
        <v>475529</v>
      </c>
      <c r="D20" s="525">
        <v>13954</v>
      </c>
      <c r="E20" s="408">
        <v>268</v>
      </c>
      <c r="F20" s="408">
        <v>2555</v>
      </c>
      <c r="G20" s="408">
        <v>897</v>
      </c>
      <c r="H20" s="408">
        <v>2858</v>
      </c>
      <c r="I20" s="408">
        <v>129776</v>
      </c>
      <c r="J20" s="408">
        <v>4170</v>
      </c>
      <c r="K20" s="408">
        <v>321051</v>
      </c>
      <c r="L20" s="993" t="s">
        <v>316</v>
      </c>
      <c r="M20" s="994"/>
    </row>
    <row r="21" spans="1:13">
      <c r="A21" s="365" t="s">
        <v>566</v>
      </c>
      <c r="B21" s="520" t="s">
        <v>317</v>
      </c>
      <c r="C21" s="471">
        <f t="shared" si="0"/>
        <v>332718</v>
      </c>
      <c r="D21" s="526">
        <v>746</v>
      </c>
      <c r="E21" s="410">
        <v>283</v>
      </c>
      <c r="F21" s="410">
        <v>6916</v>
      </c>
      <c r="G21" s="410">
        <v>2398</v>
      </c>
      <c r="H21" s="410">
        <v>6061</v>
      </c>
      <c r="I21" s="410">
        <v>29115</v>
      </c>
      <c r="J21" s="410">
        <v>13184</v>
      </c>
      <c r="K21" s="410">
        <v>274015</v>
      </c>
      <c r="L21" s="995" t="s">
        <v>318</v>
      </c>
      <c r="M21" s="996"/>
    </row>
    <row r="22" spans="1:13" ht="15" customHeight="1">
      <c r="A22" s="369" t="s">
        <v>535</v>
      </c>
      <c r="B22" s="518" t="s">
        <v>319</v>
      </c>
      <c r="C22" s="436">
        <f t="shared" si="0"/>
        <v>269593</v>
      </c>
      <c r="D22" s="525">
        <v>9878</v>
      </c>
      <c r="E22" s="408">
        <v>1561</v>
      </c>
      <c r="F22" s="408">
        <v>4450</v>
      </c>
      <c r="G22" s="408">
        <v>2091</v>
      </c>
      <c r="H22" s="408">
        <v>10729</v>
      </c>
      <c r="I22" s="408">
        <v>7246</v>
      </c>
      <c r="J22" s="408">
        <v>11635</v>
      </c>
      <c r="K22" s="408">
        <v>222003</v>
      </c>
      <c r="L22" s="993" t="s">
        <v>320</v>
      </c>
      <c r="M22" s="994"/>
    </row>
    <row r="23" spans="1:13">
      <c r="A23" s="365" t="s">
        <v>567</v>
      </c>
      <c r="B23" s="520" t="s">
        <v>321</v>
      </c>
      <c r="C23" s="471">
        <f t="shared" si="0"/>
        <v>59396</v>
      </c>
      <c r="D23" s="526">
        <v>1144</v>
      </c>
      <c r="E23" s="410">
        <v>179</v>
      </c>
      <c r="F23" s="410">
        <v>2154</v>
      </c>
      <c r="G23" s="410">
        <v>35</v>
      </c>
      <c r="H23" s="410">
        <v>331</v>
      </c>
      <c r="I23" s="410">
        <v>5291</v>
      </c>
      <c r="J23" s="410">
        <v>763</v>
      </c>
      <c r="K23" s="410">
        <v>49499</v>
      </c>
      <c r="L23" s="995" t="s">
        <v>323</v>
      </c>
      <c r="M23" s="996"/>
    </row>
    <row r="24" spans="1:13" ht="15" customHeight="1">
      <c r="A24" s="369" t="s">
        <v>568</v>
      </c>
      <c r="B24" s="518" t="s">
        <v>324</v>
      </c>
      <c r="C24" s="436">
        <f t="shared" si="0"/>
        <v>19770</v>
      </c>
      <c r="D24" s="525">
        <v>0</v>
      </c>
      <c r="E24" s="408">
        <v>305</v>
      </c>
      <c r="F24" s="408">
        <v>298</v>
      </c>
      <c r="G24" s="408">
        <v>212</v>
      </c>
      <c r="H24" s="408">
        <v>974</v>
      </c>
      <c r="I24" s="408">
        <v>809</v>
      </c>
      <c r="J24" s="408">
        <v>1181</v>
      </c>
      <c r="K24" s="408">
        <v>15991</v>
      </c>
      <c r="L24" s="993" t="s">
        <v>326</v>
      </c>
      <c r="M24" s="994"/>
    </row>
    <row r="25" spans="1:13">
      <c r="A25" s="365" t="s">
        <v>569</v>
      </c>
      <c r="B25" s="520" t="s">
        <v>327</v>
      </c>
      <c r="C25" s="471">
        <f t="shared" si="0"/>
        <v>7609</v>
      </c>
      <c r="D25" s="526">
        <v>0</v>
      </c>
      <c r="E25" s="410">
        <v>31</v>
      </c>
      <c r="F25" s="410">
        <v>0</v>
      </c>
      <c r="G25" s="410">
        <v>0</v>
      </c>
      <c r="H25" s="410">
        <v>92</v>
      </c>
      <c r="I25" s="410">
        <v>379</v>
      </c>
      <c r="J25" s="410">
        <v>1287</v>
      </c>
      <c r="K25" s="410">
        <v>5820</v>
      </c>
      <c r="L25" s="995" t="s">
        <v>328</v>
      </c>
      <c r="M25" s="996"/>
    </row>
    <row r="26" spans="1:13">
      <c r="A26" s="361" t="s">
        <v>33</v>
      </c>
      <c r="B26" s="516" t="s">
        <v>329</v>
      </c>
      <c r="C26" s="436">
        <f t="shared" si="0"/>
        <v>370997</v>
      </c>
      <c r="D26" s="525">
        <v>1154</v>
      </c>
      <c r="E26" s="408">
        <v>1281</v>
      </c>
      <c r="F26" s="408">
        <v>10666</v>
      </c>
      <c r="G26" s="408">
        <v>9057</v>
      </c>
      <c r="H26" s="408">
        <v>8123</v>
      </c>
      <c r="I26" s="408">
        <v>32374</v>
      </c>
      <c r="J26" s="408">
        <v>13271</v>
      </c>
      <c r="K26" s="408">
        <v>295071</v>
      </c>
      <c r="L26" s="991" t="s">
        <v>330</v>
      </c>
      <c r="M26" s="992"/>
    </row>
    <row r="27" spans="1:13" ht="22.5">
      <c r="A27" s="365" t="s">
        <v>570</v>
      </c>
      <c r="B27" s="520" t="s">
        <v>331</v>
      </c>
      <c r="C27" s="471">
        <f t="shared" si="0"/>
        <v>199710</v>
      </c>
      <c r="D27" s="526">
        <v>0</v>
      </c>
      <c r="E27" s="410">
        <v>519</v>
      </c>
      <c r="F27" s="410">
        <v>3876</v>
      </c>
      <c r="G27" s="410">
        <v>1835</v>
      </c>
      <c r="H27" s="410">
        <v>2123</v>
      </c>
      <c r="I27" s="410">
        <v>24291</v>
      </c>
      <c r="J27" s="410">
        <v>1493</v>
      </c>
      <c r="K27" s="410">
        <v>165573</v>
      </c>
      <c r="L27" s="995" t="s">
        <v>332</v>
      </c>
      <c r="M27" s="996"/>
    </row>
    <row r="28" spans="1:13" ht="15" customHeight="1">
      <c r="A28" s="369" t="s">
        <v>571</v>
      </c>
      <c r="B28" s="518" t="s">
        <v>333</v>
      </c>
      <c r="C28" s="436">
        <f t="shared" si="0"/>
        <v>171287</v>
      </c>
      <c r="D28" s="525">
        <v>1154</v>
      </c>
      <c r="E28" s="408">
        <v>762</v>
      </c>
      <c r="F28" s="408">
        <v>6790</v>
      </c>
      <c r="G28" s="408">
        <v>7222</v>
      </c>
      <c r="H28" s="408">
        <v>6000</v>
      </c>
      <c r="I28" s="408">
        <v>8083</v>
      </c>
      <c r="J28" s="408">
        <v>11778</v>
      </c>
      <c r="K28" s="408">
        <v>129498</v>
      </c>
      <c r="L28" s="993" t="s">
        <v>334</v>
      </c>
      <c r="M28" s="994"/>
    </row>
    <row r="29" spans="1:13">
      <c r="A29" s="371" t="s">
        <v>37</v>
      </c>
      <c r="B29" s="517" t="s">
        <v>335</v>
      </c>
      <c r="C29" s="471">
        <f t="shared" si="0"/>
        <v>27167</v>
      </c>
      <c r="D29" s="526">
        <v>609</v>
      </c>
      <c r="E29" s="410">
        <v>105</v>
      </c>
      <c r="F29" s="410">
        <v>62</v>
      </c>
      <c r="G29" s="410">
        <v>135</v>
      </c>
      <c r="H29" s="410">
        <v>153</v>
      </c>
      <c r="I29" s="410">
        <v>589</v>
      </c>
      <c r="J29" s="410">
        <v>273</v>
      </c>
      <c r="K29" s="410">
        <v>25241</v>
      </c>
      <c r="L29" s="999" t="s">
        <v>336</v>
      </c>
      <c r="M29" s="1000"/>
    </row>
    <row r="30" spans="1:13" ht="15" customHeight="1">
      <c r="A30" s="369" t="s">
        <v>572</v>
      </c>
      <c r="B30" s="518" t="s">
        <v>337</v>
      </c>
      <c r="C30" s="436">
        <f t="shared" si="0"/>
        <v>24885</v>
      </c>
      <c r="D30" s="525">
        <v>609</v>
      </c>
      <c r="E30" s="408">
        <v>85</v>
      </c>
      <c r="F30" s="408">
        <v>48</v>
      </c>
      <c r="G30" s="408">
        <v>64</v>
      </c>
      <c r="H30" s="408">
        <v>122</v>
      </c>
      <c r="I30" s="408">
        <v>589</v>
      </c>
      <c r="J30" s="408">
        <v>251</v>
      </c>
      <c r="K30" s="408">
        <v>23117</v>
      </c>
      <c r="L30" s="993" t="s">
        <v>338</v>
      </c>
      <c r="M30" s="994"/>
    </row>
    <row r="31" spans="1:13" ht="15" customHeight="1">
      <c r="A31" s="365" t="s">
        <v>573</v>
      </c>
      <c r="B31" s="520" t="s">
        <v>339</v>
      </c>
      <c r="C31" s="471">
        <f t="shared" si="0"/>
        <v>2282</v>
      </c>
      <c r="D31" s="526">
        <v>0</v>
      </c>
      <c r="E31" s="410">
        <v>20</v>
      </c>
      <c r="F31" s="410">
        <v>14</v>
      </c>
      <c r="G31" s="410">
        <v>71</v>
      </c>
      <c r="H31" s="410">
        <v>31</v>
      </c>
      <c r="I31" s="410">
        <v>0</v>
      </c>
      <c r="J31" s="410">
        <v>22</v>
      </c>
      <c r="K31" s="410">
        <v>2124</v>
      </c>
      <c r="L31" s="995" t="s">
        <v>341</v>
      </c>
      <c r="M31" s="996"/>
    </row>
    <row r="32" spans="1:13">
      <c r="A32" s="361" t="s">
        <v>38</v>
      </c>
      <c r="B32" s="516" t="s">
        <v>342</v>
      </c>
      <c r="C32" s="436">
        <f t="shared" si="0"/>
        <v>284145</v>
      </c>
      <c r="D32" s="525">
        <v>2691</v>
      </c>
      <c r="E32" s="408">
        <v>1707</v>
      </c>
      <c r="F32" s="408">
        <v>1679</v>
      </c>
      <c r="G32" s="408">
        <v>3211</v>
      </c>
      <c r="H32" s="408">
        <v>12010</v>
      </c>
      <c r="I32" s="408">
        <v>1667</v>
      </c>
      <c r="J32" s="408">
        <v>1226</v>
      </c>
      <c r="K32" s="408">
        <v>259954</v>
      </c>
      <c r="L32" s="991" t="s">
        <v>343</v>
      </c>
      <c r="M32" s="992"/>
    </row>
    <row r="33" spans="1:13" ht="15" customHeight="1">
      <c r="A33" s="365" t="s">
        <v>574</v>
      </c>
      <c r="B33" s="520" t="s">
        <v>344</v>
      </c>
      <c r="C33" s="471">
        <f t="shared" si="0"/>
        <v>17167</v>
      </c>
      <c r="D33" s="526">
        <v>144</v>
      </c>
      <c r="E33" s="410">
        <v>20</v>
      </c>
      <c r="F33" s="410">
        <v>116</v>
      </c>
      <c r="G33" s="410">
        <v>10</v>
      </c>
      <c r="H33" s="410">
        <v>259</v>
      </c>
      <c r="I33" s="410">
        <v>25</v>
      </c>
      <c r="J33" s="410">
        <v>320</v>
      </c>
      <c r="K33" s="410">
        <v>16273</v>
      </c>
      <c r="L33" s="995" t="s">
        <v>345</v>
      </c>
      <c r="M33" s="996"/>
    </row>
    <row r="34" spans="1:13" ht="24.75" customHeight="1">
      <c r="A34" s="369" t="s">
        <v>575</v>
      </c>
      <c r="B34" s="518" t="s">
        <v>346</v>
      </c>
      <c r="C34" s="436">
        <f t="shared" si="0"/>
        <v>266685</v>
      </c>
      <c r="D34" s="525">
        <v>2547</v>
      </c>
      <c r="E34" s="408">
        <v>1687</v>
      </c>
      <c r="F34" s="408">
        <v>1563</v>
      </c>
      <c r="G34" s="408">
        <v>3201</v>
      </c>
      <c r="H34" s="408">
        <v>11738</v>
      </c>
      <c r="I34" s="408">
        <v>1619</v>
      </c>
      <c r="J34" s="408">
        <v>885</v>
      </c>
      <c r="K34" s="408">
        <v>243445</v>
      </c>
      <c r="L34" s="993" t="s">
        <v>576</v>
      </c>
      <c r="M34" s="994"/>
    </row>
    <row r="35" spans="1:13">
      <c r="A35" s="365" t="s">
        <v>577</v>
      </c>
      <c r="B35" s="520" t="s">
        <v>716</v>
      </c>
      <c r="C35" s="471">
        <f t="shared" si="0"/>
        <v>293</v>
      </c>
      <c r="D35" s="526">
        <v>0</v>
      </c>
      <c r="E35" s="410">
        <v>0</v>
      </c>
      <c r="F35" s="410">
        <v>0</v>
      </c>
      <c r="G35" s="410">
        <v>0</v>
      </c>
      <c r="H35" s="410">
        <v>13</v>
      </c>
      <c r="I35" s="410">
        <v>23</v>
      </c>
      <c r="J35" s="410">
        <v>21</v>
      </c>
      <c r="K35" s="410">
        <v>236</v>
      </c>
      <c r="L35" s="995" t="s">
        <v>730</v>
      </c>
      <c r="M35" s="996"/>
    </row>
    <row r="36" spans="1:13">
      <c r="A36" s="361" t="s">
        <v>39</v>
      </c>
      <c r="B36" s="516" t="s">
        <v>348</v>
      </c>
      <c r="C36" s="436">
        <f t="shared" si="0"/>
        <v>2284</v>
      </c>
      <c r="D36" s="525">
        <v>0</v>
      </c>
      <c r="E36" s="408">
        <v>6</v>
      </c>
      <c r="F36" s="408">
        <v>0</v>
      </c>
      <c r="G36" s="408">
        <v>0</v>
      </c>
      <c r="H36" s="408">
        <v>101</v>
      </c>
      <c r="I36" s="408">
        <v>3</v>
      </c>
      <c r="J36" s="408">
        <v>0</v>
      </c>
      <c r="K36" s="408">
        <v>2174</v>
      </c>
      <c r="L36" s="991" t="s">
        <v>349</v>
      </c>
      <c r="M36" s="992"/>
    </row>
    <row r="37" spans="1:13">
      <c r="A37" s="365" t="s">
        <v>578</v>
      </c>
      <c r="B37" s="520" t="s">
        <v>350</v>
      </c>
      <c r="C37" s="471">
        <f t="shared" si="0"/>
        <v>2284</v>
      </c>
      <c r="D37" s="526">
        <v>0</v>
      </c>
      <c r="E37" s="410">
        <v>6</v>
      </c>
      <c r="F37" s="410">
        <v>0</v>
      </c>
      <c r="G37" s="410">
        <v>0</v>
      </c>
      <c r="H37" s="410">
        <v>101</v>
      </c>
      <c r="I37" s="410">
        <v>3</v>
      </c>
      <c r="J37" s="410">
        <v>0</v>
      </c>
      <c r="K37" s="410">
        <v>2174</v>
      </c>
      <c r="L37" s="995" t="s">
        <v>351</v>
      </c>
      <c r="M37" s="996"/>
    </row>
    <row r="38" spans="1:13" ht="33.75">
      <c r="A38" s="361" t="s">
        <v>40</v>
      </c>
      <c r="B38" s="516" t="s">
        <v>352</v>
      </c>
      <c r="C38" s="436">
        <f t="shared" si="0"/>
        <v>215221</v>
      </c>
      <c r="D38" s="525">
        <v>761</v>
      </c>
      <c r="E38" s="408">
        <v>312</v>
      </c>
      <c r="F38" s="408">
        <v>631</v>
      </c>
      <c r="G38" s="408">
        <v>1377</v>
      </c>
      <c r="H38" s="408">
        <v>8242</v>
      </c>
      <c r="I38" s="408">
        <v>228</v>
      </c>
      <c r="J38" s="408">
        <v>2763</v>
      </c>
      <c r="K38" s="408">
        <v>200907</v>
      </c>
      <c r="L38" s="991" t="s">
        <v>353</v>
      </c>
      <c r="M38" s="992"/>
    </row>
    <row r="39" spans="1:13">
      <c r="A39" s="365" t="s">
        <v>579</v>
      </c>
      <c r="B39" s="520" t="s">
        <v>354</v>
      </c>
      <c r="C39" s="471">
        <f t="shared" si="0"/>
        <v>215221</v>
      </c>
      <c r="D39" s="526">
        <v>761</v>
      </c>
      <c r="E39" s="410">
        <v>312</v>
      </c>
      <c r="F39" s="410">
        <v>631</v>
      </c>
      <c r="G39" s="410">
        <v>1377</v>
      </c>
      <c r="H39" s="410">
        <v>8242</v>
      </c>
      <c r="I39" s="410">
        <v>228</v>
      </c>
      <c r="J39" s="410">
        <v>2763</v>
      </c>
      <c r="K39" s="410">
        <v>200907</v>
      </c>
      <c r="L39" s="995" t="s">
        <v>355</v>
      </c>
      <c r="M39" s="996"/>
    </row>
    <row r="40" spans="1:13">
      <c r="A40" s="361" t="s">
        <v>41</v>
      </c>
      <c r="B40" s="516" t="s">
        <v>356</v>
      </c>
      <c r="C40" s="436">
        <f t="shared" si="0"/>
        <v>162374</v>
      </c>
      <c r="D40" s="525">
        <v>652</v>
      </c>
      <c r="E40" s="408">
        <v>31</v>
      </c>
      <c r="F40" s="408">
        <v>7389</v>
      </c>
      <c r="G40" s="408">
        <v>1981</v>
      </c>
      <c r="H40" s="408">
        <v>4841</v>
      </c>
      <c r="I40" s="408">
        <v>9181</v>
      </c>
      <c r="J40" s="408">
        <v>1658</v>
      </c>
      <c r="K40" s="408">
        <v>136641</v>
      </c>
      <c r="L40" s="991" t="s">
        <v>357</v>
      </c>
      <c r="M40" s="992"/>
    </row>
    <row r="41" spans="1:13" ht="22.5">
      <c r="A41" s="365" t="s">
        <v>580</v>
      </c>
      <c r="B41" s="520" t="s">
        <v>358</v>
      </c>
      <c r="C41" s="471">
        <f t="shared" si="0"/>
        <v>79847</v>
      </c>
      <c r="D41" s="526">
        <v>643</v>
      </c>
      <c r="E41" s="410">
        <v>26</v>
      </c>
      <c r="F41" s="410">
        <v>6636</v>
      </c>
      <c r="G41" s="410">
        <v>453</v>
      </c>
      <c r="H41" s="410">
        <v>3065</v>
      </c>
      <c r="I41" s="410">
        <v>1571</v>
      </c>
      <c r="J41" s="410">
        <v>988</v>
      </c>
      <c r="K41" s="410">
        <v>66465</v>
      </c>
      <c r="L41" s="995" t="s">
        <v>359</v>
      </c>
      <c r="M41" s="996"/>
    </row>
    <row r="42" spans="1:13">
      <c r="A42" s="369" t="s">
        <v>581</v>
      </c>
      <c r="B42" s="518" t="s">
        <v>360</v>
      </c>
      <c r="C42" s="436">
        <f t="shared" si="0"/>
        <v>82527</v>
      </c>
      <c r="D42" s="525">
        <v>9</v>
      </c>
      <c r="E42" s="408">
        <v>5</v>
      </c>
      <c r="F42" s="408">
        <v>753</v>
      </c>
      <c r="G42" s="408">
        <v>1528</v>
      </c>
      <c r="H42" s="408">
        <v>1776</v>
      </c>
      <c r="I42" s="408">
        <v>7610</v>
      </c>
      <c r="J42" s="408">
        <v>670</v>
      </c>
      <c r="K42" s="408">
        <v>70176</v>
      </c>
      <c r="L42" s="993" t="s">
        <v>361</v>
      </c>
      <c r="M42" s="994"/>
    </row>
    <row r="43" spans="1:13">
      <c r="A43" s="679" t="s">
        <v>42</v>
      </c>
      <c r="B43" s="692" t="s">
        <v>362</v>
      </c>
      <c r="C43" s="655">
        <f t="shared" si="0"/>
        <v>209274</v>
      </c>
      <c r="D43" s="693">
        <v>175</v>
      </c>
      <c r="E43" s="681">
        <v>657</v>
      </c>
      <c r="F43" s="681">
        <v>4852</v>
      </c>
      <c r="G43" s="681">
        <v>1173</v>
      </c>
      <c r="H43" s="681">
        <v>13497</v>
      </c>
      <c r="I43" s="681">
        <v>1075</v>
      </c>
      <c r="J43" s="681">
        <v>2717</v>
      </c>
      <c r="K43" s="681">
        <v>185128</v>
      </c>
      <c r="L43" s="1001" t="s">
        <v>365</v>
      </c>
      <c r="M43" s="1002"/>
    </row>
    <row r="44" spans="1:13" ht="15.75" thickBot="1">
      <c r="A44" s="688" t="s">
        <v>582</v>
      </c>
      <c r="B44" s="694" t="s">
        <v>366</v>
      </c>
      <c r="C44" s="695">
        <f t="shared" si="0"/>
        <v>203042</v>
      </c>
      <c r="D44" s="696">
        <v>175</v>
      </c>
      <c r="E44" s="691">
        <v>652</v>
      </c>
      <c r="F44" s="691">
        <v>4852</v>
      </c>
      <c r="G44" s="691">
        <v>1173</v>
      </c>
      <c r="H44" s="691">
        <v>13466</v>
      </c>
      <c r="I44" s="691">
        <v>1075</v>
      </c>
      <c r="J44" s="691">
        <v>2717</v>
      </c>
      <c r="K44" s="691">
        <v>178932</v>
      </c>
      <c r="L44" s="1065" t="s">
        <v>368</v>
      </c>
      <c r="M44" s="1066"/>
    </row>
    <row r="45" spans="1:13" ht="15.75" thickTop="1">
      <c r="A45" s="392" t="s">
        <v>583</v>
      </c>
      <c r="B45" s="522" t="s">
        <v>369</v>
      </c>
      <c r="C45" s="471">
        <f t="shared" si="0"/>
        <v>6232</v>
      </c>
      <c r="D45" s="528">
        <v>0</v>
      </c>
      <c r="E45" s="395">
        <v>5</v>
      </c>
      <c r="F45" s="395">
        <v>0</v>
      </c>
      <c r="G45" s="395">
        <v>0</v>
      </c>
      <c r="H45" s="395">
        <v>31</v>
      </c>
      <c r="I45" s="395">
        <v>0</v>
      </c>
      <c r="J45" s="395">
        <v>0</v>
      </c>
      <c r="K45" s="395">
        <v>6196</v>
      </c>
      <c r="L45" s="1011" t="s">
        <v>370</v>
      </c>
      <c r="M45" s="1012"/>
    </row>
    <row r="46" spans="1:13">
      <c r="A46" s="361" t="s">
        <v>584</v>
      </c>
      <c r="B46" s="516" t="s">
        <v>371</v>
      </c>
      <c r="C46" s="436">
        <f t="shared" si="0"/>
        <v>34040729</v>
      </c>
      <c r="D46" s="525">
        <v>10165166</v>
      </c>
      <c r="E46" s="408">
        <v>127</v>
      </c>
      <c r="F46" s="408">
        <v>38545</v>
      </c>
      <c r="G46" s="408">
        <v>16188</v>
      </c>
      <c r="H46" s="408">
        <v>173482</v>
      </c>
      <c r="I46" s="408">
        <v>4996</v>
      </c>
      <c r="J46" s="408">
        <v>137894</v>
      </c>
      <c r="K46" s="408">
        <v>23504331</v>
      </c>
      <c r="L46" s="991" t="s">
        <v>372</v>
      </c>
      <c r="M46" s="992"/>
    </row>
    <row r="47" spans="1:13" ht="15" customHeight="1">
      <c r="A47" s="371" t="s">
        <v>389</v>
      </c>
      <c r="B47" s="517" t="s">
        <v>373</v>
      </c>
      <c r="C47" s="471">
        <f t="shared" si="0"/>
        <v>17593360</v>
      </c>
      <c r="D47" s="526">
        <v>2065311</v>
      </c>
      <c r="E47" s="410">
        <v>2318</v>
      </c>
      <c r="F47" s="410">
        <v>459174</v>
      </c>
      <c r="G47" s="410">
        <v>84112</v>
      </c>
      <c r="H47" s="410">
        <v>681067</v>
      </c>
      <c r="I47" s="410">
        <v>202267</v>
      </c>
      <c r="J47" s="410">
        <v>159161</v>
      </c>
      <c r="K47" s="410">
        <v>13939950</v>
      </c>
      <c r="L47" s="999" t="s">
        <v>375</v>
      </c>
      <c r="M47" s="1000"/>
    </row>
    <row r="48" spans="1:13" ht="22.5">
      <c r="A48" s="361" t="s">
        <v>585</v>
      </c>
      <c r="B48" s="516" t="s">
        <v>376</v>
      </c>
      <c r="C48" s="436">
        <f t="shared" si="0"/>
        <v>38319</v>
      </c>
      <c r="D48" s="525">
        <v>10194</v>
      </c>
      <c r="E48" s="408">
        <v>23</v>
      </c>
      <c r="F48" s="408">
        <v>1164</v>
      </c>
      <c r="G48" s="408">
        <v>87</v>
      </c>
      <c r="H48" s="408">
        <v>436</v>
      </c>
      <c r="I48" s="408">
        <v>17016</v>
      </c>
      <c r="J48" s="408">
        <v>133</v>
      </c>
      <c r="K48" s="408">
        <v>9266</v>
      </c>
      <c r="L48" s="991" t="s">
        <v>377</v>
      </c>
      <c r="M48" s="992"/>
    </row>
    <row r="49" spans="1:13" ht="15" customHeight="1">
      <c r="A49" s="365" t="s">
        <v>586</v>
      </c>
      <c r="B49" s="520" t="s">
        <v>378</v>
      </c>
      <c r="C49" s="471">
        <f t="shared" si="0"/>
        <v>38319</v>
      </c>
      <c r="D49" s="526">
        <v>10194</v>
      </c>
      <c r="E49" s="410">
        <v>23</v>
      </c>
      <c r="F49" s="410">
        <v>1164</v>
      </c>
      <c r="G49" s="410">
        <v>87</v>
      </c>
      <c r="H49" s="410">
        <v>436</v>
      </c>
      <c r="I49" s="410">
        <v>17016</v>
      </c>
      <c r="J49" s="410">
        <v>133</v>
      </c>
      <c r="K49" s="410">
        <v>9266</v>
      </c>
      <c r="L49" s="995" t="s">
        <v>379</v>
      </c>
      <c r="M49" s="996"/>
    </row>
    <row r="50" spans="1:13" ht="15" customHeight="1">
      <c r="A50" s="361" t="s">
        <v>325</v>
      </c>
      <c r="B50" s="516" t="s">
        <v>380</v>
      </c>
      <c r="C50" s="436">
        <f t="shared" si="0"/>
        <v>1493901</v>
      </c>
      <c r="D50" s="525">
        <v>87224</v>
      </c>
      <c r="E50" s="408">
        <v>1458</v>
      </c>
      <c r="F50" s="408">
        <v>29000</v>
      </c>
      <c r="G50" s="408">
        <v>4081</v>
      </c>
      <c r="H50" s="408">
        <v>22445</v>
      </c>
      <c r="I50" s="408">
        <v>23887</v>
      </c>
      <c r="J50" s="408">
        <v>66739</v>
      </c>
      <c r="K50" s="408">
        <v>1259067</v>
      </c>
      <c r="L50" s="991" t="s">
        <v>381</v>
      </c>
      <c r="M50" s="992"/>
    </row>
    <row r="51" spans="1:13" ht="15" customHeight="1">
      <c r="A51" s="365" t="s">
        <v>587</v>
      </c>
      <c r="B51" s="520" t="s">
        <v>382</v>
      </c>
      <c r="C51" s="471">
        <f t="shared" si="0"/>
        <v>1945</v>
      </c>
      <c r="D51" s="526">
        <v>77</v>
      </c>
      <c r="E51" s="410">
        <v>9</v>
      </c>
      <c r="F51" s="410">
        <v>509</v>
      </c>
      <c r="G51" s="410">
        <v>0</v>
      </c>
      <c r="H51" s="410">
        <v>106</v>
      </c>
      <c r="I51" s="410">
        <v>0</v>
      </c>
      <c r="J51" s="410">
        <v>60</v>
      </c>
      <c r="K51" s="410">
        <v>1184</v>
      </c>
      <c r="L51" s="995" t="s">
        <v>383</v>
      </c>
      <c r="M51" s="996"/>
    </row>
    <row r="52" spans="1:13" ht="15" customHeight="1">
      <c r="A52" s="369" t="s">
        <v>588</v>
      </c>
      <c r="B52" s="518" t="s">
        <v>384</v>
      </c>
      <c r="C52" s="436">
        <f t="shared" si="0"/>
        <v>1491956</v>
      </c>
      <c r="D52" s="525">
        <v>87147</v>
      </c>
      <c r="E52" s="408">
        <v>1449</v>
      </c>
      <c r="F52" s="408">
        <v>28491</v>
      </c>
      <c r="G52" s="408">
        <v>4081</v>
      </c>
      <c r="H52" s="408">
        <v>22339</v>
      </c>
      <c r="I52" s="408">
        <v>23887</v>
      </c>
      <c r="J52" s="408">
        <v>66679</v>
      </c>
      <c r="K52" s="408">
        <v>1257883</v>
      </c>
      <c r="L52" s="993" t="s">
        <v>385</v>
      </c>
      <c r="M52" s="994"/>
    </row>
    <row r="53" spans="1:13" ht="15" customHeight="1">
      <c r="A53" s="371" t="s">
        <v>412</v>
      </c>
      <c r="B53" s="517" t="s">
        <v>386</v>
      </c>
      <c r="C53" s="471">
        <f t="shared" si="0"/>
        <v>4362708</v>
      </c>
      <c r="D53" s="526">
        <v>110924</v>
      </c>
      <c r="E53" s="410">
        <v>4101</v>
      </c>
      <c r="F53" s="410">
        <v>232422</v>
      </c>
      <c r="G53" s="410">
        <v>34393</v>
      </c>
      <c r="H53" s="410">
        <v>111269</v>
      </c>
      <c r="I53" s="410">
        <v>30316</v>
      </c>
      <c r="J53" s="410">
        <v>273092</v>
      </c>
      <c r="K53" s="410">
        <v>3566191</v>
      </c>
      <c r="L53" s="999" t="s">
        <v>387</v>
      </c>
      <c r="M53" s="1000"/>
    </row>
    <row r="54" spans="1:13" ht="15" customHeight="1">
      <c r="A54" s="369" t="s">
        <v>589</v>
      </c>
      <c r="B54" s="518" t="s">
        <v>388</v>
      </c>
      <c r="C54" s="436">
        <f t="shared" si="0"/>
        <v>193531</v>
      </c>
      <c r="D54" s="525">
        <v>5082</v>
      </c>
      <c r="E54" s="408">
        <v>640</v>
      </c>
      <c r="F54" s="408">
        <v>9922</v>
      </c>
      <c r="G54" s="408">
        <v>844</v>
      </c>
      <c r="H54" s="408">
        <v>4389</v>
      </c>
      <c r="I54" s="408">
        <v>0</v>
      </c>
      <c r="J54" s="408">
        <v>3834</v>
      </c>
      <c r="K54" s="408">
        <v>168820</v>
      </c>
      <c r="L54" s="993" t="s">
        <v>390</v>
      </c>
      <c r="M54" s="994"/>
    </row>
    <row r="55" spans="1:13" ht="15" customHeight="1">
      <c r="A55" s="365" t="s">
        <v>590</v>
      </c>
      <c r="B55" s="520" t="s">
        <v>391</v>
      </c>
      <c r="C55" s="471">
        <f t="shared" si="0"/>
        <v>457682</v>
      </c>
      <c r="D55" s="526">
        <v>16614</v>
      </c>
      <c r="E55" s="410">
        <v>111</v>
      </c>
      <c r="F55" s="410">
        <v>39428</v>
      </c>
      <c r="G55" s="410">
        <v>2324</v>
      </c>
      <c r="H55" s="410">
        <v>92442</v>
      </c>
      <c r="I55" s="410">
        <v>23367</v>
      </c>
      <c r="J55" s="410">
        <v>30267</v>
      </c>
      <c r="K55" s="410">
        <v>253129</v>
      </c>
      <c r="L55" s="995" t="s">
        <v>392</v>
      </c>
      <c r="M55" s="996"/>
    </row>
    <row r="56" spans="1:13" ht="15" customHeight="1">
      <c r="A56" s="369" t="s">
        <v>591</v>
      </c>
      <c r="B56" s="518" t="s">
        <v>393</v>
      </c>
      <c r="C56" s="436">
        <f t="shared" si="0"/>
        <v>3593380</v>
      </c>
      <c r="D56" s="525">
        <v>87098</v>
      </c>
      <c r="E56" s="408">
        <v>2767</v>
      </c>
      <c r="F56" s="408">
        <v>180545</v>
      </c>
      <c r="G56" s="408">
        <v>29438</v>
      </c>
      <c r="H56" s="408">
        <v>11546</v>
      </c>
      <c r="I56" s="408">
        <v>6612</v>
      </c>
      <c r="J56" s="408">
        <v>230106</v>
      </c>
      <c r="K56" s="408">
        <v>3045268</v>
      </c>
      <c r="L56" s="993" t="s">
        <v>394</v>
      </c>
      <c r="M56" s="994"/>
    </row>
    <row r="57" spans="1:13" ht="15" customHeight="1">
      <c r="A57" s="365" t="s">
        <v>592</v>
      </c>
      <c r="B57" s="520" t="s">
        <v>395</v>
      </c>
      <c r="C57" s="471">
        <f t="shared" si="0"/>
        <v>52194</v>
      </c>
      <c r="D57" s="526">
        <v>2130</v>
      </c>
      <c r="E57" s="410">
        <v>540</v>
      </c>
      <c r="F57" s="410">
        <v>1705</v>
      </c>
      <c r="G57" s="410">
        <v>1787</v>
      </c>
      <c r="H57" s="410">
        <v>2279</v>
      </c>
      <c r="I57" s="410">
        <v>337</v>
      </c>
      <c r="J57" s="410">
        <v>1241</v>
      </c>
      <c r="K57" s="410">
        <v>42175</v>
      </c>
      <c r="L57" s="995" t="s">
        <v>396</v>
      </c>
      <c r="M57" s="996"/>
    </row>
    <row r="58" spans="1:13">
      <c r="A58" s="369" t="s">
        <v>593</v>
      </c>
      <c r="B58" s="518" t="s">
        <v>397</v>
      </c>
      <c r="C58" s="436">
        <f t="shared" si="0"/>
        <v>65921</v>
      </c>
      <c r="D58" s="525">
        <v>0</v>
      </c>
      <c r="E58" s="408">
        <v>43</v>
      </c>
      <c r="F58" s="408">
        <v>822</v>
      </c>
      <c r="G58" s="408">
        <v>0</v>
      </c>
      <c r="H58" s="408">
        <v>613</v>
      </c>
      <c r="I58" s="408">
        <v>0</v>
      </c>
      <c r="J58" s="408">
        <v>7644</v>
      </c>
      <c r="K58" s="408">
        <v>56799</v>
      </c>
      <c r="L58" s="993" t="s">
        <v>398</v>
      </c>
      <c r="M58" s="994"/>
    </row>
    <row r="59" spans="1:13">
      <c r="A59" s="371" t="s">
        <v>364</v>
      </c>
      <c r="B59" s="517" t="s">
        <v>399</v>
      </c>
      <c r="C59" s="471">
        <f t="shared" si="0"/>
        <v>8235924</v>
      </c>
      <c r="D59" s="526">
        <v>3534244</v>
      </c>
      <c r="E59" s="410">
        <v>359</v>
      </c>
      <c r="F59" s="410">
        <v>361448</v>
      </c>
      <c r="G59" s="410">
        <v>3324</v>
      </c>
      <c r="H59" s="410">
        <v>162555</v>
      </c>
      <c r="I59" s="410">
        <v>359</v>
      </c>
      <c r="J59" s="410">
        <v>67596</v>
      </c>
      <c r="K59" s="410">
        <v>4106039</v>
      </c>
      <c r="L59" s="999" t="s">
        <v>400</v>
      </c>
      <c r="M59" s="1000"/>
    </row>
    <row r="60" spans="1:13" ht="22.5">
      <c r="A60" s="371" t="s">
        <v>322</v>
      </c>
      <c r="B60" s="517" t="s">
        <v>401</v>
      </c>
      <c r="C60" s="471">
        <f t="shared" si="0"/>
        <v>3385553</v>
      </c>
      <c r="D60" s="526">
        <v>39922</v>
      </c>
      <c r="E60" s="410">
        <v>4893</v>
      </c>
      <c r="F60" s="410">
        <v>52741</v>
      </c>
      <c r="G60" s="410">
        <v>5400</v>
      </c>
      <c r="H60" s="410">
        <v>28071</v>
      </c>
      <c r="I60" s="410">
        <v>1962</v>
      </c>
      <c r="J60" s="410">
        <v>24253</v>
      </c>
      <c r="K60" s="410">
        <v>3228311</v>
      </c>
      <c r="L60" s="999" t="s">
        <v>402</v>
      </c>
      <c r="M60" s="1000"/>
    </row>
    <row r="61" spans="1:13" ht="15" customHeight="1">
      <c r="A61" s="369" t="s">
        <v>594</v>
      </c>
      <c r="B61" s="518" t="s">
        <v>403</v>
      </c>
      <c r="C61" s="436">
        <f t="shared" si="0"/>
        <v>3219229</v>
      </c>
      <c r="D61" s="525">
        <v>39106</v>
      </c>
      <c r="E61" s="408">
        <v>4605</v>
      </c>
      <c r="F61" s="408">
        <v>51506</v>
      </c>
      <c r="G61" s="408">
        <v>4920</v>
      </c>
      <c r="H61" s="408">
        <v>26014</v>
      </c>
      <c r="I61" s="408">
        <v>1880</v>
      </c>
      <c r="J61" s="408">
        <v>22355</v>
      </c>
      <c r="K61" s="408">
        <v>3068843</v>
      </c>
      <c r="L61" s="993" t="s">
        <v>404</v>
      </c>
      <c r="M61" s="994"/>
    </row>
    <row r="62" spans="1:13">
      <c r="A62" s="365" t="s">
        <v>595</v>
      </c>
      <c r="B62" s="520" t="s">
        <v>405</v>
      </c>
      <c r="C62" s="471">
        <f t="shared" si="0"/>
        <v>10569</v>
      </c>
      <c r="D62" s="526">
        <v>300</v>
      </c>
      <c r="E62" s="410">
        <v>62</v>
      </c>
      <c r="F62" s="410">
        <v>113</v>
      </c>
      <c r="G62" s="410">
        <v>95</v>
      </c>
      <c r="H62" s="410">
        <v>297</v>
      </c>
      <c r="I62" s="410">
        <v>0</v>
      </c>
      <c r="J62" s="410">
        <v>238</v>
      </c>
      <c r="K62" s="410">
        <v>9464</v>
      </c>
      <c r="L62" s="995" t="s">
        <v>406</v>
      </c>
      <c r="M62" s="996"/>
    </row>
    <row r="63" spans="1:13" s="51" customFormat="1">
      <c r="A63" s="369" t="s">
        <v>597</v>
      </c>
      <c r="B63" s="518" t="s">
        <v>407</v>
      </c>
      <c r="C63" s="436">
        <f t="shared" si="0"/>
        <v>70850</v>
      </c>
      <c r="D63" s="525">
        <v>501</v>
      </c>
      <c r="E63" s="408">
        <v>161</v>
      </c>
      <c r="F63" s="408">
        <v>584</v>
      </c>
      <c r="G63" s="408">
        <v>134</v>
      </c>
      <c r="H63" s="408">
        <v>803</v>
      </c>
      <c r="I63" s="408">
        <v>0</v>
      </c>
      <c r="J63" s="408">
        <v>992</v>
      </c>
      <c r="K63" s="408">
        <v>67675</v>
      </c>
      <c r="L63" s="993" t="s">
        <v>408</v>
      </c>
      <c r="M63" s="994"/>
    </row>
    <row r="64" spans="1:13">
      <c r="A64" s="365" t="s">
        <v>598</v>
      </c>
      <c r="B64" s="520" t="s">
        <v>409</v>
      </c>
      <c r="C64" s="471">
        <f t="shared" si="0"/>
        <v>84905</v>
      </c>
      <c r="D64" s="526">
        <v>15</v>
      </c>
      <c r="E64" s="410">
        <v>65</v>
      </c>
      <c r="F64" s="410">
        <v>538</v>
      </c>
      <c r="G64" s="410">
        <v>251</v>
      </c>
      <c r="H64" s="410">
        <v>957</v>
      </c>
      <c r="I64" s="410">
        <v>82</v>
      </c>
      <c r="J64" s="410">
        <v>668</v>
      </c>
      <c r="K64" s="410">
        <v>82329</v>
      </c>
      <c r="L64" s="995" t="s">
        <v>410</v>
      </c>
      <c r="M64" s="996"/>
    </row>
    <row r="65" spans="1:13" s="51" customFormat="1">
      <c r="A65" s="361" t="s">
        <v>289</v>
      </c>
      <c r="B65" s="516" t="s">
        <v>411</v>
      </c>
      <c r="C65" s="436">
        <f t="shared" si="0"/>
        <v>1862799</v>
      </c>
      <c r="D65" s="525">
        <v>43</v>
      </c>
      <c r="E65" s="408">
        <v>828</v>
      </c>
      <c r="F65" s="408">
        <v>5134</v>
      </c>
      <c r="G65" s="408">
        <v>550</v>
      </c>
      <c r="H65" s="408">
        <v>9906</v>
      </c>
      <c r="I65" s="408">
        <v>1313</v>
      </c>
      <c r="J65" s="408">
        <v>13720</v>
      </c>
      <c r="K65" s="408">
        <v>1831305</v>
      </c>
      <c r="L65" s="991" t="s">
        <v>413</v>
      </c>
      <c r="M65" s="992"/>
    </row>
    <row r="66" spans="1:13" ht="22.5">
      <c r="A66" s="365" t="s">
        <v>599</v>
      </c>
      <c r="B66" s="520" t="s">
        <v>600</v>
      </c>
      <c r="C66" s="471">
        <f t="shared" si="0"/>
        <v>180108</v>
      </c>
      <c r="D66" s="526">
        <v>43</v>
      </c>
      <c r="E66" s="410">
        <v>129</v>
      </c>
      <c r="F66" s="410">
        <v>1986</v>
      </c>
      <c r="G66" s="410">
        <v>287</v>
      </c>
      <c r="H66" s="410">
        <v>984</v>
      </c>
      <c r="I66" s="410">
        <v>219</v>
      </c>
      <c r="J66" s="410">
        <v>1410</v>
      </c>
      <c r="K66" s="410">
        <v>175050</v>
      </c>
      <c r="L66" s="995" t="s">
        <v>414</v>
      </c>
      <c r="M66" s="996"/>
    </row>
    <row r="67" spans="1:13" ht="22.5">
      <c r="A67" s="369" t="s">
        <v>601</v>
      </c>
      <c r="B67" s="518" t="s">
        <v>415</v>
      </c>
      <c r="C67" s="436">
        <f t="shared" si="0"/>
        <v>1608544</v>
      </c>
      <c r="D67" s="525">
        <v>0</v>
      </c>
      <c r="E67" s="408">
        <v>518</v>
      </c>
      <c r="F67" s="408">
        <v>2759</v>
      </c>
      <c r="G67" s="408">
        <v>10</v>
      </c>
      <c r="H67" s="408">
        <v>8072</v>
      </c>
      <c r="I67" s="408">
        <v>916</v>
      </c>
      <c r="J67" s="408">
        <v>10792</v>
      </c>
      <c r="K67" s="408">
        <v>1585477</v>
      </c>
      <c r="L67" s="993" t="s">
        <v>416</v>
      </c>
      <c r="M67" s="994"/>
    </row>
    <row r="68" spans="1:13">
      <c r="A68" s="365" t="s">
        <v>602</v>
      </c>
      <c r="B68" s="520" t="s">
        <v>417</v>
      </c>
      <c r="C68" s="471">
        <f t="shared" si="0"/>
        <v>9409</v>
      </c>
      <c r="D68" s="526">
        <v>0</v>
      </c>
      <c r="E68" s="410">
        <v>33</v>
      </c>
      <c r="F68" s="410">
        <v>0</v>
      </c>
      <c r="G68" s="410">
        <v>0</v>
      </c>
      <c r="H68" s="410">
        <v>201</v>
      </c>
      <c r="I68" s="410">
        <v>141</v>
      </c>
      <c r="J68" s="410">
        <v>141</v>
      </c>
      <c r="K68" s="410">
        <v>8893</v>
      </c>
      <c r="L68" s="995" t="s">
        <v>418</v>
      </c>
      <c r="M68" s="996"/>
    </row>
    <row r="69" spans="1:13" ht="15" customHeight="1" thickBot="1">
      <c r="A69" s="638" t="s">
        <v>603</v>
      </c>
      <c r="B69" s="649" t="s">
        <v>691</v>
      </c>
      <c r="C69" s="650">
        <f t="shared" si="0"/>
        <v>20664</v>
      </c>
      <c r="D69" s="651">
        <v>0</v>
      </c>
      <c r="E69" s="641">
        <v>0</v>
      </c>
      <c r="F69" s="641">
        <v>0</v>
      </c>
      <c r="G69" s="641">
        <v>176</v>
      </c>
      <c r="H69" s="641">
        <v>264</v>
      </c>
      <c r="I69" s="641">
        <v>0</v>
      </c>
      <c r="J69" s="641">
        <v>1018</v>
      </c>
      <c r="K69" s="641">
        <v>19206</v>
      </c>
      <c r="L69" s="1072" t="s">
        <v>729</v>
      </c>
      <c r="M69" s="1073"/>
    </row>
    <row r="70" spans="1:13" ht="15.75" thickTop="1">
      <c r="A70" s="392" t="s">
        <v>604</v>
      </c>
      <c r="B70" s="522" t="s">
        <v>419</v>
      </c>
      <c r="C70" s="471">
        <f t="shared" si="0"/>
        <v>44004</v>
      </c>
      <c r="D70" s="528">
        <v>0</v>
      </c>
      <c r="E70" s="395">
        <v>148</v>
      </c>
      <c r="F70" s="395">
        <v>389</v>
      </c>
      <c r="G70" s="395">
        <v>7</v>
      </c>
      <c r="H70" s="395">
        <v>385</v>
      </c>
      <c r="I70" s="395">
        <v>37</v>
      </c>
      <c r="J70" s="395">
        <v>359</v>
      </c>
      <c r="K70" s="395">
        <v>42679</v>
      </c>
      <c r="L70" s="1011" t="s">
        <v>420</v>
      </c>
      <c r="M70" s="1012"/>
    </row>
    <row r="71" spans="1:13">
      <c r="A71" s="361" t="s">
        <v>448</v>
      </c>
      <c r="B71" s="516" t="s">
        <v>421</v>
      </c>
      <c r="C71" s="436">
        <f t="shared" si="0"/>
        <v>195909</v>
      </c>
      <c r="D71" s="525">
        <v>0</v>
      </c>
      <c r="E71" s="408">
        <v>565</v>
      </c>
      <c r="F71" s="408">
        <v>3650</v>
      </c>
      <c r="G71" s="408">
        <v>0</v>
      </c>
      <c r="H71" s="408">
        <v>1439</v>
      </c>
      <c r="I71" s="408">
        <v>0</v>
      </c>
      <c r="J71" s="408">
        <v>4137</v>
      </c>
      <c r="K71" s="408">
        <v>186118</v>
      </c>
      <c r="L71" s="991" t="s">
        <v>422</v>
      </c>
      <c r="M71" s="992"/>
    </row>
    <row r="72" spans="1:13" ht="45">
      <c r="A72" s="365" t="s">
        <v>605</v>
      </c>
      <c r="B72" s="520" t="s">
        <v>423</v>
      </c>
      <c r="C72" s="471">
        <f t="shared" si="0"/>
        <v>195909</v>
      </c>
      <c r="D72" s="526">
        <v>0</v>
      </c>
      <c r="E72" s="410">
        <v>565</v>
      </c>
      <c r="F72" s="410">
        <v>3650</v>
      </c>
      <c r="G72" s="410">
        <v>0</v>
      </c>
      <c r="H72" s="410">
        <v>1439</v>
      </c>
      <c r="I72" s="410">
        <v>0</v>
      </c>
      <c r="J72" s="410">
        <v>4137</v>
      </c>
      <c r="K72" s="410">
        <v>186118</v>
      </c>
      <c r="L72" s="995" t="s">
        <v>424</v>
      </c>
      <c r="M72" s="996"/>
    </row>
    <row r="73" spans="1:13" s="3" customFormat="1" ht="15.75">
      <c r="A73" s="361" t="s">
        <v>606</v>
      </c>
      <c r="B73" s="516" t="s">
        <v>425</v>
      </c>
      <c r="C73" s="436">
        <f t="shared" ref="C73:C98" si="1">SUM(D73:K73)</f>
        <v>19490</v>
      </c>
      <c r="D73" s="525">
        <v>19</v>
      </c>
      <c r="E73" s="408">
        <v>50</v>
      </c>
      <c r="F73" s="408">
        <v>1714</v>
      </c>
      <c r="G73" s="408">
        <v>69</v>
      </c>
      <c r="H73" s="408">
        <v>185</v>
      </c>
      <c r="I73" s="408">
        <v>29</v>
      </c>
      <c r="J73" s="408">
        <v>320</v>
      </c>
      <c r="K73" s="408">
        <v>17104</v>
      </c>
      <c r="L73" s="991" t="s">
        <v>426</v>
      </c>
      <c r="M73" s="992"/>
    </row>
    <row r="74" spans="1:13" ht="27.75" customHeight="1">
      <c r="A74" s="603" t="s">
        <v>608</v>
      </c>
      <c r="B74" s="654" t="s">
        <v>647</v>
      </c>
      <c r="C74" s="655">
        <f t="shared" si="1"/>
        <v>17365</v>
      </c>
      <c r="D74" s="656">
        <v>0</v>
      </c>
      <c r="E74" s="645">
        <v>28</v>
      </c>
      <c r="F74" s="645">
        <v>1402</v>
      </c>
      <c r="G74" s="645">
        <v>19</v>
      </c>
      <c r="H74" s="645">
        <v>95</v>
      </c>
      <c r="I74" s="645">
        <v>0</v>
      </c>
      <c r="J74" s="645">
        <v>270</v>
      </c>
      <c r="K74" s="645">
        <v>15551</v>
      </c>
      <c r="L74" s="1070" t="s">
        <v>428</v>
      </c>
      <c r="M74" s="1071"/>
    </row>
    <row r="75" spans="1:13">
      <c r="A75" s="652" t="s">
        <v>558</v>
      </c>
      <c r="B75" s="653" t="s">
        <v>429</v>
      </c>
      <c r="C75" s="436">
        <f t="shared" si="1"/>
        <v>2125</v>
      </c>
      <c r="D75" s="623">
        <v>19</v>
      </c>
      <c r="E75" s="601">
        <v>22</v>
      </c>
      <c r="F75" s="601">
        <v>312</v>
      </c>
      <c r="G75" s="601">
        <v>50</v>
      </c>
      <c r="H75" s="601">
        <v>90</v>
      </c>
      <c r="I75" s="601">
        <v>29</v>
      </c>
      <c r="J75" s="601">
        <v>50</v>
      </c>
      <c r="K75" s="601">
        <v>1553</v>
      </c>
      <c r="L75" s="1007" t="s">
        <v>431</v>
      </c>
      <c r="M75" s="1008"/>
    </row>
    <row r="76" spans="1:13">
      <c r="A76" s="371" t="s">
        <v>609</v>
      </c>
      <c r="B76" s="517" t="s">
        <v>432</v>
      </c>
      <c r="C76" s="471">
        <f t="shared" si="1"/>
        <v>4460</v>
      </c>
      <c r="D76" s="526">
        <v>0</v>
      </c>
      <c r="E76" s="410">
        <v>0</v>
      </c>
      <c r="F76" s="410">
        <v>0</v>
      </c>
      <c r="G76" s="410">
        <v>32</v>
      </c>
      <c r="H76" s="410">
        <v>0</v>
      </c>
      <c r="I76" s="410">
        <v>0</v>
      </c>
      <c r="J76" s="410">
        <v>184</v>
      </c>
      <c r="K76" s="410">
        <v>4244</v>
      </c>
      <c r="L76" s="999" t="s">
        <v>433</v>
      </c>
      <c r="M76" s="1000"/>
    </row>
    <row r="77" spans="1:13">
      <c r="A77" s="365" t="s">
        <v>610</v>
      </c>
      <c r="B77" s="520" t="s">
        <v>434</v>
      </c>
      <c r="C77" s="471">
        <f t="shared" si="1"/>
        <v>4460</v>
      </c>
      <c r="D77" s="526">
        <v>0</v>
      </c>
      <c r="E77" s="410">
        <v>0</v>
      </c>
      <c r="F77" s="410">
        <v>0</v>
      </c>
      <c r="G77" s="410">
        <v>32</v>
      </c>
      <c r="H77" s="410">
        <v>0</v>
      </c>
      <c r="I77" s="410">
        <v>0</v>
      </c>
      <c r="J77" s="410">
        <v>184</v>
      </c>
      <c r="K77" s="410">
        <v>4244</v>
      </c>
      <c r="L77" s="995" t="s">
        <v>435</v>
      </c>
      <c r="M77" s="996"/>
    </row>
    <row r="78" spans="1:13">
      <c r="A78" s="361" t="s">
        <v>518</v>
      </c>
      <c r="B78" s="516" t="s">
        <v>436</v>
      </c>
      <c r="C78" s="436">
        <f t="shared" si="1"/>
        <v>278680</v>
      </c>
      <c r="D78" s="525">
        <v>384</v>
      </c>
      <c r="E78" s="408">
        <v>1245</v>
      </c>
      <c r="F78" s="408">
        <v>2541</v>
      </c>
      <c r="G78" s="408">
        <v>1642</v>
      </c>
      <c r="H78" s="408">
        <v>6500</v>
      </c>
      <c r="I78" s="408">
        <v>882</v>
      </c>
      <c r="J78" s="408">
        <v>5822</v>
      </c>
      <c r="K78" s="408">
        <v>259664</v>
      </c>
      <c r="L78" s="991" t="s">
        <v>437</v>
      </c>
      <c r="M78" s="992"/>
    </row>
    <row r="79" spans="1:13">
      <c r="A79" s="365" t="s">
        <v>611</v>
      </c>
      <c r="B79" s="520" t="s">
        <v>436</v>
      </c>
      <c r="C79" s="471">
        <f t="shared" si="1"/>
        <v>278680</v>
      </c>
      <c r="D79" s="526">
        <v>384</v>
      </c>
      <c r="E79" s="410">
        <v>1245</v>
      </c>
      <c r="F79" s="410">
        <v>2541</v>
      </c>
      <c r="G79" s="410">
        <v>1642</v>
      </c>
      <c r="H79" s="410">
        <v>6500</v>
      </c>
      <c r="I79" s="410">
        <v>882</v>
      </c>
      <c r="J79" s="410">
        <v>5822</v>
      </c>
      <c r="K79" s="410">
        <v>259664</v>
      </c>
      <c r="L79" s="995" t="s">
        <v>438</v>
      </c>
      <c r="M79" s="996"/>
    </row>
    <row r="80" spans="1:13">
      <c r="A80" s="361" t="s">
        <v>340</v>
      </c>
      <c r="B80" s="516" t="s">
        <v>439</v>
      </c>
      <c r="C80" s="436">
        <f t="shared" si="1"/>
        <v>20260</v>
      </c>
      <c r="D80" s="525">
        <v>2</v>
      </c>
      <c r="E80" s="408">
        <v>46</v>
      </c>
      <c r="F80" s="408">
        <v>2513</v>
      </c>
      <c r="G80" s="408">
        <v>284</v>
      </c>
      <c r="H80" s="408">
        <v>374</v>
      </c>
      <c r="I80" s="408">
        <v>23</v>
      </c>
      <c r="J80" s="408">
        <v>19</v>
      </c>
      <c r="K80" s="408">
        <v>16999</v>
      </c>
      <c r="L80" s="991" t="s">
        <v>440</v>
      </c>
      <c r="M80" s="992"/>
    </row>
    <row r="81" spans="1:13">
      <c r="A81" s="365" t="s">
        <v>612</v>
      </c>
      <c r="B81" s="520" t="s">
        <v>441</v>
      </c>
      <c r="C81" s="471">
        <f t="shared" si="1"/>
        <v>15095</v>
      </c>
      <c r="D81" s="526">
        <v>0</v>
      </c>
      <c r="E81" s="410">
        <v>26</v>
      </c>
      <c r="F81" s="410">
        <v>2455</v>
      </c>
      <c r="G81" s="410">
        <v>172</v>
      </c>
      <c r="H81" s="410">
        <v>281</v>
      </c>
      <c r="I81" s="410">
        <v>0</v>
      </c>
      <c r="J81" s="410">
        <v>0</v>
      </c>
      <c r="K81" s="410">
        <v>12161</v>
      </c>
      <c r="L81" s="995" t="s">
        <v>442</v>
      </c>
      <c r="M81" s="996"/>
    </row>
    <row r="82" spans="1:13">
      <c r="A82" s="369" t="s">
        <v>613</v>
      </c>
      <c r="B82" s="518" t="s">
        <v>443</v>
      </c>
      <c r="C82" s="436">
        <f t="shared" si="1"/>
        <v>5165</v>
      </c>
      <c r="D82" s="525">
        <v>2</v>
      </c>
      <c r="E82" s="408">
        <v>20</v>
      </c>
      <c r="F82" s="408">
        <v>58</v>
      </c>
      <c r="G82" s="408">
        <v>112</v>
      </c>
      <c r="H82" s="408">
        <v>93</v>
      </c>
      <c r="I82" s="408">
        <v>23</v>
      </c>
      <c r="J82" s="408">
        <v>19</v>
      </c>
      <c r="K82" s="408">
        <v>4838</v>
      </c>
      <c r="L82" s="993" t="s">
        <v>444</v>
      </c>
      <c r="M82" s="994"/>
    </row>
    <row r="83" spans="1:13">
      <c r="A83" s="371" t="s">
        <v>374</v>
      </c>
      <c r="B83" s="517" t="s">
        <v>445</v>
      </c>
      <c r="C83" s="471">
        <f t="shared" si="1"/>
        <v>226980</v>
      </c>
      <c r="D83" s="526">
        <v>555</v>
      </c>
      <c r="E83" s="410">
        <v>592</v>
      </c>
      <c r="F83" s="410">
        <v>41184</v>
      </c>
      <c r="G83" s="410">
        <v>4608</v>
      </c>
      <c r="H83" s="410">
        <v>27800</v>
      </c>
      <c r="I83" s="410">
        <v>158</v>
      </c>
      <c r="J83" s="410">
        <v>45509</v>
      </c>
      <c r="K83" s="410">
        <v>106574</v>
      </c>
      <c r="L83" s="999" t="s">
        <v>446</v>
      </c>
      <c r="M83" s="1000"/>
    </row>
    <row r="84" spans="1:13" s="52" customFormat="1">
      <c r="A84" s="369" t="s">
        <v>614</v>
      </c>
      <c r="B84" s="518" t="s">
        <v>447</v>
      </c>
      <c r="C84" s="436">
        <f t="shared" si="1"/>
        <v>497</v>
      </c>
      <c r="D84" s="525">
        <v>0</v>
      </c>
      <c r="E84" s="408">
        <v>6</v>
      </c>
      <c r="F84" s="408">
        <v>12</v>
      </c>
      <c r="G84" s="408">
        <v>15</v>
      </c>
      <c r="H84" s="408">
        <v>46</v>
      </c>
      <c r="I84" s="408">
        <v>0</v>
      </c>
      <c r="J84" s="408">
        <v>68</v>
      </c>
      <c r="K84" s="408">
        <v>350</v>
      </c>
      <c r="L84" s="993" t="s">
        <v>449</v>
      </c>
      <c r="M84" s="994"/>
    </row>
    <row r="85" spans="1:13">
      <c r="A85" s="365" t="s">
        <v>728</v>
      </c>
      <c r="B85" s="520" t="s">
        <v>450</v>
      </c>
      <c r="C85" s="471">
        <f t="shared" si="1"/>
        <v>823</v>
      </c>
      <c r="D85" s="526">
        <v>0</v>
      </c>
      <c r="E85" s="410">
        <v>11</v>
      </c>
      <c r="F85" s="410">
        <v>105</v>
      </c>
      <c r="G85" s="410">
        <v>42</v>
      </c>
      <c r="H85" s="410">
        <v>140</v>
      </c>
      <c r="I85" s="410">
        <v>0</v>
      </c>
      <c r="J85" s="410">
        <v>70</v>
      </c>
      <c r="K85" s="410">
        <v>455</v>
      </c>
      <c r="L85" s="995" t="s">
        <v>451</v>
      </c>
      <c r="M85" s="996"/>
    </row>
    <row r="86" spans="1:13">
      <c r="A86" s="369" t="s">
        <v>615</v>
      </c>
      <c r="B86" s="518" t="s">
        <v>452</v>
      </c>
      <c r="C86" s="436">
        <f t="shared" si="1"/>
        <v>161922</v>
      </c>
      <c r="D86" s="525">
        <v>0</v>
      </c>
      <c r="E86" s="408">
        <v>162</v>
      </c>
      <c r="F86" s="408">
        <v>39000</v>
      </c>
      <c r="G86" s="408">
        <v>4551</v>
      </c>
      <c r="H86" s="408">
        <v>27240</v>
      </c>
      <c r="I86" s="408">
        <v>0</v>
      </c>
      <c r="J86" s="408">
        <v>44518</v>
      </c>
      <c r="K86" s="408">
        <v>46451</v>
      </c>
      <c r="L86" s="993" t="s">
        <v>453</v>
      </c>
      <c r="M86" s="994"/>
    </row>
    <row r="87" spans="1:13" ht="15.75">
      <c r="A87" s="387" t="s">
        <v>454</v>
      </c>
      <c r="B87" s="523" t="s">
        <v>455</v>
      </c>
      <c r="C87" s="471">
        <f t="shared" si="1"/>
        <v>15502557</v>
      </c>
      <c r="D87" s="526">
        <v>6139</v>
      </c>
      <c r="E87" s="410">
        <v>2841</v>
      </c>
      <c r="F87" s="410">
        <v>111334</v>
      </c>
      <c r="G87" s="410">
        <v>3546114</v>
      </c>
      <c r="H87" s="410">
        <v>7914887</v>
      </c>
      <c r="I87" s="410">
        <v>0</v>
      </c>
      <c r="J87" s="410">
        <v>1370743</v>
      </c>
      <c r="K87" s="410">
        <v>2550499</v>
      </c>
      <c r="L87" s="1061" t="s">
        <v>456</v>
      </c>
      <c r="M87" s="1062"/>
    </row>
    <row r="88" spans="1:13">
      <c r="A88" s="361" t="s">
        <v>616</v>
      </c>
      <c r="B88" s="516" t="s">
        <v>455</v>
      </c>
      <c r="C88" s="436">
        <f t="shared" si="1"/>
        <v>15502557</v>
      </c>
      <c r="D88" s="525">
        <v>6139</v>
      </c>
      <c r="E88" s="408">
        <v>2841</v>
      </c>
      <c r="F88" s="408">
        <v>111334</v>
      </c>
      <c r="G88" s="408">
        <v>3546114</v>
      </c>
      <c r="H88" s="408">
        <v>7914887</v>
      </c>
      <c r="I88" s="408">
        <v>0</v>
      </c>
      <c r="J88" s="408">
        <v>1370743</v>
      </c>
      <c r="K88" s="408">
        <v>2550499</v>
      </c>
      <c r="L88" s="991" t="s">
        <v>457</v>
      </c>
      <c r="M88" s="992"/>
    </row>
    <row r="89" spans="1:13" ht="24">
      <c r="A89" s="387" t="s">
        <v>458</v>
      </c>
      <c r="B89" s="523" t="s">
        <v>459</v>
      </c>
      <c r="C89" s="471">
        <f t="shared" si="1"/>
        <v>142650</v>
      </c>
      <c r="D89" s="526">
        <v>340</v>
      </c>
      <c r="E89" s="410">
        <v>359</v>
      </c>
      <c r="F89" s="410">
        <v>15091</v>
      </c>
      <c r="G89" s="410">
        <v>5134</v>
      </c>
      <c r="H89" s="410">
        <v>2292</v>
      </c>
      <c r="I89" s="410">
        <v>83</v>
      </c>
      <c r="J89" s="410">
        <v>21933</v>
      </c>
      <c r="K89" s="410">
        <v>97418</v>
      </c>
      <c r="L89" s="1061" t="s">
        <v>460</v>
      </c>
      <c r="M89" s="1062"/>
    </row>
    <row r="90" spans="1:13">
      <c r="A90" s="361" t="s">
        <v>367</v>
      </c>
      <c r="B90" s="516" t="s">
        <v>461</v>
      </c>
      <c r="C90" s="436">
        <f t="shared" si="1"/>
        <v>11684</v>
      </c>
      <c r="D90" s="525">
        <v>0</v>
      </c>
      <c r="E90" s="408">
        <v>85</v>
      </c>
      <c r="F90" s="408">
        <v>1570</v>
      </c>
      <c r="G90" s="408">
        <v>0</v>
      </c>
      <c r="H90" s="408">
        <v>502</v>
      </c>
      <c r="I90" s="408">
        <v>0</v>
      </c>
      <c r="J90" s="408">
        <v>9527</v>
      </c>
      <c r="K90" s="408">
        <v>0</v>
      </c>
      <c r="L90" s="991" t="s">
        <v>462</v>
      </c>
      <c r="M90" s="992"/>
    </row>
    <row r="91" spans="1:13">
      <c r="A91" s="365" t="s">
        <v>617</v>
      </c>
      <c r="B91" s="520" t="s">
        <v>461</v>
      </c>
      <c r="C91" s="471">
        <f t="shared" si="1"/>
        <v>11684</v>
      </c>
      <c r="D91" s="526">
        <v>0</v>
      </c>
      <c r="E91" s="410">
        <v>85</v>
      </c>
      <c r="F91" s="410">
        <v>1570</v>
      </c>
      <c r="G91" s="410">
        <v>0</v>
      </c>
      <c r="H91" s="410">
        <v>502</v>
      </c>
      <c r="I91" s="410">
        <v>0</v>
      </c>
      <c r="J91" s="410">
        <v>9527</v>
      </c>
      <c r="K91" s="410">
        <v>0</v>
      </c>
      <c r="L91" s="995" t="s">
        <v>462</v>
      </c>
      <c r="M91" s="996"/>
    </row>
    <row r="92" spans="1:13" ht="22.5">
      <c r="A92" s="361" t="s">
        <v>363</v>
      </c>
      <c r="B92" s="516" t="s">
        <v>463</v>
      </c>
      <c r="C92" s="436">
        <f t="shared" si="1"/>
        <v>122050</v>
      </c>
      <c r="D92" s="525">
        <v>340</v>
      </c>
      <c r="E92" s="408">
        <v>260</v>
      </c>
      <c r="F92" s="408">
        <v>11907</v>
      </c>
      <c r="G92" s="408">
        <v>5084</v>
      </c>
      <c r="H92" s="408">
        <v>1616</v>
      </c>
      <c r="I92" s="408">
        <v>83</v>
      </c>
      <c r="J92" s="408">
        <v>10524</v>
      </c>
      <c r="K92" s="408">
        <v>92236</v>
      </c>
      <c r="L92" s="991" t="s">
        <v>464</v>
      </c>
      <c r="M92" s="992"/>
    </row>
    <row r="93" spans="1:13">
      <c r="A93" s="365" t="s">
        <v>618</v>
      </c>
      <c r="B93" s="520" t="s">
        <v>619</v>
      </c>
      <c r="C93" s="471">
        <f t="shared" si="1"/>
        <v>2711</v>
      </c>
      <c r="D93" s="526">
        <v>0</v>
      </c>
      <c r="E93" s="410">
        <v>82</v>
      </c>
      <c r="F93" s="410">
        <v>158</v>
      </c>
      <c r="G93" s="410">
        <v>0</v>
      </c>
      <c r="H93" s="410">
        <v>165</v>
      </c>
      <c r="I93" s="410">
        <v>0</v>
      </c>
      <c r="J93" s="410">
        <v>2306</v>
      </c>
      <c r="K93" s="410">
        <v>0</v>
      </c>
      <c r="L93" s="995" t="s">
        <v>727</v>
      </c>
      <c r="M93" s="996"/>
    </row>
    <row r="94" spans="1:13">
      <c r="A94" s="369" t="s">
        <v>620</v>
      </c>
      <c r="B94" s="518" t="s">
        <v>465</v>
      </c>
      <c r="C94" s="436">
        <f t="shared" si="1"/>
        <v>19612</v>
      </c>
      <c r="D94" s="525">
        <v>0</v>
      </c>
      <c r="E94" s="408">
        <v>108</v>
      </c>
      <c r="F94" s="408">
        <v>10383</v>
      </c>
      <c r="G94" s="408">
        <v>4959</v>
      </c>
      <c r="H94" s="408">
        <v>577</v>
      </c>
      <c r="I94" s="408">
        <v>0</v>
      </c>
      <c r="J94" s="408">
        <v>3538</v>
      </c>
      <c r="K94" s="408">
        <v>47</v>
      </c>
      <c r="L94" s="993" t="s">
        <v>466</v>
      </c>
      <c r="M94" s="994"/>
    </row>
    <row r="95" spans="1:13">
      <c r="A95" s="365" t="s">
        <v>621</v>
      </c>
      <c r="B95" s="520" t="s">
        <v>467</v>
      </c>
      <c r="C95" s="471">
        <f t="shared" si="1"/>
        <v>6451</v>
      </c>
      <c r="D95" s="526">
        <v>340</v>
      </c>
      <c r="E95" s="410">
        <v>57</v>
      </c>
      <c r="F95" s="410">
        <v>493</v>
      </c>
      <c r="G95" s="410">
        <v>56</v>
      </c>
      <c r="H95" s="410">
        <v>273</v>
      </c>
      <c r="I95" s="410">
        <v>0</v>
      </c>
      <c r="J95" s="410">
        <v>4485</v>
      </c>
      <c r="K95" s="410">
        <v>747</v>
      </c>
      <c r="L95" s="995" t="s">
        <v>468</v>
      </c>
      <c r="M95" s="996"/>
    </row>
    <row r="96" spans="1:13">
      <c r="A96" s="369" t="s">
        <v>622</v>
      </c>
      <c r="B96" s="518" t="s">
        <v>469</v>
      </c>
      <c r="C96" s="436">
        <f t="shared" si="1"/>
        <v>93276</v>
      </c>
      <c r="D96" s="525">
        <v>0</v>
      </c>
      <c r="E96" s="408">
        <v>13</v>
      </c>
      <c r="F96" s="408">
        <v>873</v>
      </c>
      <c r="G96" s="408">
        <v>69</v>
      </c>
      <c r="H96" s="408">
        <v>601</v>
      </c>
      <c r="I96" s="408">
        <v>83</v>
      </c>
      <c r="J96" s="408">
        <v>195</v>
      </c>
      <c r="K96" s="408">
        <v>91442</v>
      </c>
      <c r="L96" s="993" t="s">
        <v>470</v>
      </c>
      <c r="M96" s="994"/>
    </row>
    <row r="97" spans="1:13">
      <c r="A97" s="371" t="s">
        <v>430</v>
      </c>
      <c r="B97" s="517" t="s">
        <v>471</v>
      </c>
      <c r="C97" s="471">
        <f t="shared" si="1"/>
        <v>8916</v>
      </c>
      <c r="D97" s="526">
        <v>0</v>
      </c>
      <c r="E97" s="410">
        <v>14</v>
      </c>
      <c r="F97" s="410">
        <v>1614</v>
      </c>
      <c r="G97" s="410">
        <v>50</v>
      </c>
      <c r="H97" s="410">
        <v>174</v>
      </c>
      <c r="I97" s="410">
        <v>0</v>
      </c>
      <c r="J97" s="410">
        <v>1882</v>
      </c>
      <c r="K97" s="410">
        <v>5182</v>
      </c>
      <c r="L97" s="999" t="s">
        <v>472</v>
      </c>
      <c r="M97" s="1000"/>
    </row>
    <row r="98" spans="1:13">
      <c r="A98" s="389" t="s">
        <v>623</v>
      </c>
      <c r="B98" s="521" t="s">
        <v>471</v>
      </c>
      <c r="C98" s="436">
        <f t="shared" si="1"/>
        <v>8916</v>
      </c>
      <c r="D98" s="527">
        <v>0</v>
      </c>
      <c r="E98" s="397">
        <v>14</v>
      </c>
      <c r="F98" s="397">
        <v>1614</v>
      </c>
      <c r="G98" s="397">
        <v>50</v>
      </c>
      <c r="H98" s="397">
        <v>174</v>
      </c>
      <c r="I98" s="397">
        <v>0</v>
      </c>
      <c r="J98" s="397">
        <v>1882</v>
      </c>
      <c r="K98" s="397">
        <v>5182</v>
      </c>
      <c r="L98" s="1055" t="s">
        <v>472</v>
      </c>
      <c r="M98" s="1056"/>
    </row>
    <row r="99" spans="1:13" ht="27.6" customHeight="1">
      <c r="A99" s="1057" t="s">
        <v>473</v>
      </c>
      <c r="B99" s="1074"/>
      <c r="C99" s="657">
        <f>SUM(D99:K99)</f>
        <v>100454195</v>
      </c>
      <c r="D99" s="391">
        <v>17461717</v>
      </c>
      <c r="E99" s="391">
        <v>58387</v>
      </c>
      <c r="F99" s="391">
        <v>2072892</v>
      </c>
      <c r="G99" s="391">
        <v>4863986</v>
      </c>
      <c r="H99" s="391">
        <v>9892321</v>
      </c>
      <c r="I99" s="391">
        <v>502738</v>
      </c>
      <c r="J99" s="391">
        <v>6842831</v>
      </c>
      <c r="K99" s="391">
        <v>58759323</v>
      </c>
      <c r="L99" s="1059" t="s">
        <v>474</v>
      </c>
      <c r="M99" s="1060"/>
    </row>
  </sheetData>
  <mergeCells count="101">
    <mergeCell ref="L94:M94"/>
    <mergeCell ref="L95:M95"/>
    <mergeCell ref="L96:M96"/>
    <mergeCell ref="L97:M97"/>
    <mergeCell ref="L98:M98"/>
    <mergeCell ref="L99:M99"/>
    <mergeCell ref="A99:B99"/>
    <mergeCell ref="L87:M87"/>
    <mergeCell ref="L88:M88"/>
    <mergeCell ref="L89:M89"/>
    <mergeCell ref="L90:M90"/>
    <mergeCell ref="L91:M91"/>
    <mergeCell ref="L92:M92"/>
    <mergeCell ref="L93:M93"/>
    <mergeCell ref="L77:M77"/>
    <mergeCell ref="L78:M78"/>
    <mergeCell ref="L79:M79"/>
    <mergeCell ref="L81:M81"/>
    <mergeCell ref="L83:M83"/>
    <mergeCell ref="L84:M84"/>
    <mergeCell ref="L85:M85"/>
    <mergeCell ref="L86:M86"/>
    <mergeCell ref="L80:M80"/>
    <mergeCell ref="L82:M82"/>
    <mergeCell ref="L68:M68"/>
    <mergeCell ref="L69:M69"/>
    <mergeCell ref="L70:M70"/>
    <mergeCell ref="L71:M71"/>
    <mergeCell ref="L72:M72"/>
    <mergeCell ref="L73:M73"/>
    <mergeCell ref="L74:M74"/>
    <mergeCell ref="L75:M75"/>
    <mergeCell ref="L76:M76"/>
    <mergeCell ref="L60:M60"/>
    <mergeCell ref="L61:M61"/>
    <mergeCell ref="L62:M62"/>
    <mergeCell ref="L63:M63"/>
    <mergeCell ref="L64:M64"/>
    <mergeCell ref="L65:M65"/>
    <mergeCell ref="L66:M66"/>
    <mergeCell ref="L67:M67"/>
    <mergeCell ref="L59:M59"/>
    <mergeCell ref="L44:M44"/>
    <mergeCell ref="L45:M45"/>
    <mergeCell ref="L46:M46"/>
    <mergeCell ref="L47:M47"/>
    <mergeCell ref="L35:M35"/>
    <mergeCell ref="L36:M36"/>
    <mergeCell ref="L37:M37"/>
    <mergeCell ref="L38:M38"/>
    <mergeCell ref="L39:M39"/>
    <mergeCell ref="L40:M40"/>
    <mergeCell ref="L41:M41"/>
    <mergeCell ref="L42:M42"/>
    <mergeCell ref="L43:M43"/>
    <mergeCell ref="L52:M52"/>
    <mergeCell ref="L53:M53"/>
    <mergeCell ref="L54:M54"/>
    <mergeCell ref="L55:M55"/>
    <mergeCell ref="L56:M56"/>
    <mergeCell ref="L58:M58"/>
    <mergeCell ref="L48:M48"/>
    <mergeCell ref="L49:M49"/>
    <mergeCell ref="L50:M50"/>
    <mergeCell ref="L51:M51"/>
    <mergeCell ref="L57:M57"/>
    <mergeCell ref="L26:M26"/>
    <mergeCell ref="L27:M27"/>
    <mergeCell ref="L28:M28"/>
    <mergeCell ref="L29:M29"/>
    <mergeCell ref="L30:M30"/>
    <mergeCell ref="L31:M31"/>
    <mergeCell ref="L33:M33"/>
    <mergeCell ref="L34:M34"/>
    <mergeCell ref="L32:M32"/>
    <mergeCell ref="L16:M16"/>
    <mergeCell ref="L17:M17"/>
    <mergeCell ref="L18:M18"/>
    <mergeCell ref="L20:M20"/>
    <mergeCell ref="L21:M21"/>
    <mergeCell ref="L22:M22"/>
    <mergeCell ref="L23:M23"/>
    <mergeCell ref="L24:M24"/>
    <mergeCell ref="L25:M25"/>
    <mergeCell ref="L19:M19"/>
    <mergeCell ref="L9:M9"/>
    <mergeCell ref="L10:M10"/>
    <mergeCell ref="L11:M11"/>
    <mergeCell ref="L12:M12"/>
    <mergeCell ref="L13:M13"/>
    <mergeCell ref="L14:M14"/>
    <mergeCell ref="L15:M15"/>
    <mergeCell ref="A1:M1"/>
    <mergeCell ref="A2:M2"/>
    <mergeCell ref="A3:M3"/>
    <mergeCell ref="A4:M4"/>
    <mergeCell ref="A5:M5"/>
    <mergeCell ref="A6:B6"/>
    <mergeCell ref="C6:K6"/>
    <mergeCell ref="L7:M7"/>
    <mergeCell ref="L8:M8"/>
  </mergeCells>
  <printOptions horizontalCentered="1"/>
  <pageMargins left="0" right="0" top="0.19685039370078741" bottom="0" header="0.51181102362204722" footer="0.51181102362204722"/>
  <pageSetup paperSize="9" scale="75" orientation="landscape" r:id="rId1"/>
  <headerFooter alignWithMargins="0"/>
  <rowBreaks count="2" manualBreakCount="2">
    <brk id="43" max="12" man="1"/>
    <brk id="74" max="12" man="1"/>
  </rowBreaks>
  <ignoredErrors>
    <ignoredError sqref="A60:B76 A89:B99 A10:B18 A9:B9 A20:B46 A47:B47 A48:B59 A77:B88" numberStoredAsText="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tint="0.39994506668294322"/>
  </sheetPr>
  <dimension ref="A1:N99"/>
  <sheetViews>
    <sheetView view="pageBreakPreview" zoomScale="70" zoomScaleNormal="100" zoomScaleSheetLayoutView="70" workbookViewId="0">
      <selection activeCell="P32" sqref="P32"/>
    </sheetView>
  </sheetViews>
  <sheetFormatPr defaultColWidth="8.88671875" defaultRowHeight="15"/>
  <cols>
    <col min="1" max="1" width="5.88671875" style="32" customWidth="1"/>
    <col min="2" max="2" width="31.77734375" style="31" customWidth="1"/>
    <col min="3" max="3" width="8.77734375" style="33" customWidth="1"/>
    <col min="4" max="12" width="8.21875" style="33" customWidth="1"/>
    <col min="13" max="13" width="34" style="33" customWidth="1"/>
    <col min="14" max="14" width="5.77734375" style="33" customWidth="1"/>
    <col min="15" max="16384" width="8.88671875" style="33"/>
  </cols>
  <sheetData>
    <row r="1" spans="1:14" s="29" customFormat="1" ht="54" customHeight="1">
      <c r="A1" s="1042"/>
      <c r="B1" s="1042"/>
      <c r="C1" s="1042"/>
      <c r="D1" s="1042"/>
      <c r="E1" s="1042"/>
      <c r="F1" s="1042"/>
      <c r="G1" s="1042"/>
      <c r="H1" s="1042"/>
      <c r="I1" s="1042"/>
      <c r="J1" s="1042"/>
      <c r="K1" s="1042"/>
      <c r="L1" s="1042"/>
      <c r="M1" s="1042"/>
      <c r="N1" s="1042"/>
    </row>
    <row r="2" spans="1:14" s="42" customFormat="1" ht="20.25">
      <c r="A2" s="854" t="s">
        <v>505</v>
      </c>
      <c r="B2" s="854"/>
      <c r="C2" s="854"/>
      <c r="D2" s="854"/>
      <c r="E2" s="854"/>
      <c r="F2" s="854"/>
      <c r="G2" s="854"/>
      <c r="H2" s="854"/>
      <c r="I2" s="854"/>
      <c r="J2" s="854"/>
      <c r="K2" s="854"/>
      <c r="L2" s="854"/>
      <c r="M2" s="854"/>
      <c r="N2" s="854"/>
    </row>
    <row r="3" spans="1:14" s="42" customFormat="1" ht="20.25">
      <c r="A3" s="932" t="s">
        <v>271</v>
      </c>
      <c r="B3" s="932"/>
      <c r="C3" s="932"/>
      <c r="D3" s="932"/>
      <c r="E3" s="932"/>
      <c r="F3" s="932"/>
      <c r="G3" s="932"/>
      <c r="H3" s="932"/>
      <c r="I3" s="932"/>
      <c r="J3" s="932"/>
      <c r="K3" s="932"/>
      <c r="L3" s="932"/>
      <c r="M3" s="932"/>
      <c r="N3" s="932"/>
    </row>
    <row r="4" spans="1:14" ht="15.75">
      <c r="A4" s="907" t="s">
        <v>506</v>
      </c>
      <c r="B4" s="907"/>
      <c r="C4" s="907"/>
      <c r="D4" s="907"/>
      <c r="E4" s="907"/>
      <c r="F4" s="907"/>
      <c r="G4" s="907"/>
      <c r="H4" s="907"/>
      <c r="I4" s="907"/>
      <c r="J4" s="907"/>
      <c r="K4" s="907"/>
      <c r="L4" s="907"/>
      <c r="M4" s="907"/>
      <c r="N4" s="907"/>
    </row>
    <row r="5" spans="1:14" ht="15.75">
      <c r="A5" s="933" t="s">
        <v>273</v>
      </c>
      <c r="B5" s="933"/>
      <c r="C5" s="933"/>
      <c r="D5" s="933"/>
      <c r="E5" s="933"/>
      <c r="F5" s="933"/>
      <c r="G5" s="933"/>
      <c r="H5" s="933"/>
      <c r="I5" s="933"/>
      <c r="J5" s="933"/>
      <c r="K5" s="933"/>
      <c r="L5" s="933"/>
      <c r="M5" s="933"/>
      <c r="N5" s="933"/>
    </row>
    <row r="6" spans="1:14" ht="15.75">
      <c r="A6" s="908" t="s">
        <v>684</v>
      </c>
      <c r="B6" s="908"/>
      <c r="C6" s="935">
        <v>2021</v>
      </c>
      <c r="D6" s="935"/>
      <c r="E6" s="935"/>
      <c r="F6" s="935"/>
      <c r="G6" s="935"/>
      <c r="H6" s="935"/>
      <c r="I6" s="935"/>
      <c r="J6" s="935"/>
      <c r="K6" s="935"/>
      <c r="L6" s="935"/>
      <c r="M6" s="34"/>
      <c r="N6" s="41" t="s">
        <v>685</v>
      </c>
    </row>
    <row r="7" spans="1:14" ht="94.15" customHeight="1">
      <c r="A7" s="43" t="s">
        <v>495</v>
      </c>
      <c r="B7" s="44" t="s">
        <v>277</v>
      </c>
      <c r="C7" s="494" t="s">
        <v>496</v>
      </c>
      <c r="D7" s="46" t="s">
        <v>509</v>
      </c>
      <c r="E7" s="46" t="s">
        <v>510</v>
      </c>
      <c r="F7" s="46" t="s">
        <v>511</v>
      </c>
      <c r="G7" s="47" t="s">
        <v>512</v>
      </c>
      <c r="H7" s="46" t="s">
        <v>513</v>
      </c>
      <c r="I7" s="46" t="s">
        <v>514</v>
      </c>
      <c r="J7" s="46" t="s">
        <v>515</v>
      </c>
      <c r="K7" s="46" t="s">
        <v>516</v>
      </c>
      <c r="L7" s="50" t="s">
        <v>517</v>
      </c>
      <c r="M7" s="936" t="s">
        <v>484</v>
      </c>
      <c r="N7" s="936"/>
    </row>
    <row r="8" spans="1:14">
      <c r="A8" s="381" t="s">
        <v>287</v>
      </c>
      <c r="B8" s="488" t="s">
        <v>288</v>
      </c>
      <c r="C8" s="472">
        <f>SUM(D8:L8)</f>
        <v>19344583</v>
      </c>
      <c r="D8" s="463">
        <v>5052833</v>
      </c>
      <c r="E8" s="406">
        <v>492</v>
      </c>
      <c r="F8" s="406">
        <v>3741261</v>
      </c>
      <c r="G8" s="406">
        <v>6199773</v>
      </c>
      <c r="H8" s="406">
        <v>1092883</v>
      </c>
      <c r="I8" s="406">
        <v>136858</v>
      </c>
      <c r="J8" s="406">
        <v>1006572</v>
      </c>
      <c r="K8" s="406">
        <v>656288</v>
      </c>
      <c r="L8" s="406">
        <v>1457623</v>
      </c>
      <c r="M8" s="1045" t="s">
        <v>290</v>
      </c>
      <c r="N8" s="1046"/>
    </row>
    <row r="9" spans="1:14">
      <c r="A9" s="361" t="s">
        <v>291</v>
      </c>
      <c r="B9" s="489" t="s">
        <v>292</v>
      </c>
      <c r="C9" s="436">
        <f>SUM(D9:L9)</f>
        <v>17912757</v>
      </c>
      <c r="D9" s="464">
        <v>4870538</v>
      </c>
      <c r="E9" s="408">
        <v>0</v>
      </c>
      <c r="F9" s="408">
        <v>3263978</v>
      </c>
      <c r="G9" s="408">
        <v>5811962</v>
      </c>
      <c r="H9" s="408">
        <v>930019</v>
      </c>
      <c r="I9" s="408">
        <v>120708</v>
      </c>
      <c r="J9" s="408">
        <v>970158</v>
      </c>
      <c r="K9" s="408">
        <v>557952</v>
      </c>
      <c r="L9" s="408">
        <v>1387442</v>
      </c>
      <c r="M9" s="991" t="s">
        <v>293</v>
      </c>
      <c r="N9" s="992"/>
    </row>
    <row r="10" spans="1:14">
      <c r="A10" s="371" t="s">
        <v>294</v>
      </c>
      <c r="B10" s="490" t="s">
        <v>295</v>
      </c>
      <c r="C10" s="471">
        <f t="shared" ref="C10:C73" si="0">SUM(D10:L10)</f>
        <v>69745</v>
      </c>
      <c r="D10" s="465">
        <v>3914</v>
      </c>
      <c r="E10" s="410">
        <v>492</v>
      </c>
      <c r="F10" s="410">
        <v>5788</v>
      </c>
      <c r="G10" s="410">
        <v>2898</v>
      </c>
      <c r="H10" s="410">
        <v>19418</v>
      </c>
      <c r="I10" s="410">
        <v>2016</v>
      </c>
      <c r="J10" s="410">
        <v>4139</v>
      </c>
      <c r="K10" s="410">
        <v>4742</v>
      </c>
      <c r="L10" s="410">
        <v>26338</v>
      </c>
      <c r="M10" s="999" t="s">
        <v>296</v>
      </c>
      <c r="N10" s="1000"/>
    </row>
    <row r="11" spans="1:14">
      <c r="A11" s="369" t="s">
        <v>297</v>
      </c>
      <c r="B11" s="491" t="s">
        <v>298</v>
      </c>
      <c r="C11" s="436">
        <f t="shared" si="0"/>
        <v>69745</v>
      </c>
      <c r="D11" s="464">
        <v>3914</v>
      </c>
      <c r="E11" s="408">
        <v>492</v>
      </c>
      <c r="F11" s="408">
        <v>5788</v>
      </c>
      <c r="G11" s="408">
        <v>2898</v>
      </c>
      <c r="H11" s="408">
        <v>19418</v>
      </c>
      <c r="I11" s="408">
        <v>2016</v>
      </c>
      <c r="J11" s="408">
        <v>4139</v>
      </c>
      <c r="K11" s="408">
        <v>4742</v>
      </c>
      <c r="L11" s="408">
        <v>26338</v>
      </c>
      <c r="M11" s="993" t="s">
        <v>299</v>
      </c>
      <c r="N11" s="994"/>
    </row>
    <row r="12" spans="1:14">
      <c r="A12" s="371" t="s">
        <v>300</v>
      </c>
      <c r="B12" s="490" t="s">
        <v>301</v>
      </c>
      <c r="C12" s="471">
        <f t="shared" si="0"/>
        <v>1362081</v>
      </c>
      <c r="D12" s="465">
        <v>178381</v>
      </c>
      <c r="E12" s="410">
        <v>0</v>
      </c>
      <c r="F12" s="410">
        <v>471495</v>
      </c>
      <c r="G12" s="410">
        <v>384913</v>
      </c>
      <c r="H12" s="410">
        <v>143446</v>
      </c>
      <c r="I12" s="410">
        <v>14134</v>
      </c>
      <c r="J12" s="410">
        <v>32275</v>
      </c>
      <c r="K12" s="410">
        <v>93594</v>
      </c>
      <c r="L12" s="410">
        <v>43843</v>
      </c>
      <c r="M12" s="999" t="s">
        <v>302</v>
      </c>
      <c r="N12" s="1000"/>
    </row>
    <row r="13" spans="1:14" ht="22.5">
      <c r="A13" s="369" t="s">
        <v>303</v>
      </c>
      <c r="B13" s="491" t="s">
        <v>304</v>
      </c>
      <c r="C13" s="436">
        <f t="shared" si="0"/>
        <v>1362081</v>
      </c>
      <c r="D13" s="464">
        <v>178381</v>
      </c>
      <c r="E13" s="408">
        <v>0</v>
      </c>
      <c r="F13" s="408">
        <v>471495</v>
      </c>
      <c r="G13" s="408">
        <v>384913</v>
      </c>
      <c r="H13" s="408">
        <v>143446</v>
      </c>
      <c r="I13" s="408">
        <v>14134</v>
      </c>
      <c r="J13" s="408">
        <v>32275</v>
      </c>
      <c r="K13" s="408">
        <v>93594</v>
      </c>
      <c r="L13" s="408">
        <v>43843</v>
      </c>
      <c r="M13" s="993" t="s">
        <v>305</v>
      </c>
      <c r="N13" s="994"/>
    </row>
    <row r="14" spans="1:14">
      <c r="A14" s="387" t="s">
        <v>306</v>
      </c>
      <c r="B14" s="492" t="s">
        <v>307</v>
      </c>
      <c r="C14" s="471">
        <f t="shared" si="0"/>
        <v>4206902</v>
      </c>
      <c r="D14" s="465">
        <v>1189260</v>
      </c>
      <c r="E14" s="410">
        <v>15702</v>
      </c>
      <c r="F14" s="410">
        <v>1001186</v>
      </c>
      <c r="G14" s="410">
        <v>165528</v>
      </c>
      <c r="H14" s="410">
        <v>548180</v>
      </c>
      <c r="I14" s="410">
        <v>168642</v>
      </c>
      <c r="J14" s="410">
        <v>109533</v>
      </c>
      <c r="K14" s="410">
        <v>178639</v>
      </c>
      <c r="L14" s="410">
        <v>830232</v>
      </c>
      <c r="M14" s="1013" t="s">
        <v>308</v>
      </c>
      <c r="N14" s="1014"/>
    </row>
    <row r="15" spans="1:14">
      <c r="A15" s="361" t="s">
        <v>32</v>
      </c>
      <c r="B15" s="489" t="s">
        <v>309</v>
      </c>
      <c r="C15" s="436">
        <f t="shared" si="0"/>
        <v>340800</v>
      </c>
      <c r="D15" s="464">
        <v>102108</v>
      </c>
      <c r="E15" s="408">
        <v>4301</v>
      </c>
      <c r="F15" s="408">
        <v>15066</v>
      </c>
      <c r="G15" s="408">
        <v>13168</v>
      </c>
      <c r="H15" s="408">
        <v>60882</v>
      </c>
      <c r="I15" s="408">
        <v>11269</v>
      </c>
      <c r="J15" s="408">
        <v>3029</v>
      </c>
      <c r="K15" s="408">
        <v>689</v>
      </c>
      <c r="L15" s="408">
        <v>130288</v>
      </c>
      <c r="M15" s="991" t="s">
        <v>310</v>
      </c>
      <c r="N15" s="992"/>
    </row>
    <row r="16" spans="1:14">
      <c r="A16" s="365" t="s">
        <v>563</v>
      </c>
      <c r="B16" s="493" t="s">
        <v>311</v>
      </c>
      <c r="C16" s="471">
        <f t="shared" si="0"/>
        <v>6138</v>
      </c>
      <c r="D16" s="465">
        <v>0</v>
      </c>
      <c r="E16" s="410">
        <v>0</v>
      </c>
      <c r="F16" s="410">
        <v>0</v>
      </c>
      <c r="G16" s="410">
        <v>0</v>
      </c>
      <c r="H16" s="410">
        <v>0</v>
      </c>
      <c r="I16" s="410">
        <v>0</v>
      </c>
      <c r="J16" s="410">
        <v>0</v>
      </c>
      <c r="K16" s="410">
        <v>0</v>
      </c>
      <c r="L16" s="410">
        <v>6138</v>
      </c>
      <c r="M16" s="995" t="s">
        <v>312</v>
      </c>
      <c r="N16" s="996"/>
    </row>
    <row r="17" spans="1:14" ht="22.5">
      <c r="A17" s="369" t="s">
        <v>733</v>
      </c>
      <c r="B17" s="491" t="s">
        <v>732</v>
      </c>
      <c r="C17" s="436">
        <f t="shared" si="0"/>
        <v>409</v>
      </c>
      <c r="D17" s="464">
        <v>38</v>
      </c>
      <c r="E17" s="408">
        <v>0</v>
      </c>
      <c r="F17" s="408">
        <v>0</v>
      </c>
      <c r="G17" s="408">
        <v>63</v>
      </c>
      <c r="H17" s="408">
        <v>136</v>
      </c>
      <c r="I17" s="408">
        <v>4</v>
      </c>
      <c r="J17" s="408">
        <v>0</v>
      </c>
      <c r="K17" s="408">
        <v>0</v>
      </c>
      <c r="L17" s="408">
        <v>168</v>
      </c>
      <c r="M17" s="993" t="s">
        <v>731</v>
      </c>
      <c r="N17" s="994"/>
    </row>
    <row r="18" spans="1:14">
      <c r="A18" s="365" t="s">
        <v>564</v>
      </c>
      <c r="B18" s="493" t="s">
        <v>313</v>
      </c>
      <c r="C18" s="471">
        <f t="shared" si="0"/>
        <v>4467</v>
      </c>
      <c r="D18" s="465">
        <v>297</v>
      </c>
      <c r="E18" s="410">
        <v>589</v>
      </c>
      <c r="F18" s="410">
        <v>0</v>
      </c>
      <c r="G18" s="410">
        <v>1223</v>
      </c>
      <c r="H18" s="410">
        <v>1403</v>
      </c>
      <c r="I18" s="410">
        <v>60</v>
      </c>
      <c r="J18" s="410">
        <v>0</v>
      </c>
      <c r="K18" s="410">
        <v>63</v>
      </c>
      <c r="L18" s="410">
        <v>832</v>
      </c>
      <c r="M18" s="995" t="s">
        <v>314</v>
      </c>
      <c r="N18" s="996"/>
    </row>
    <row r="19" spans="1:14">
      <c r="A19" s="477" t="s">
        <v>734</v>
      </c>
      <c r="B19" s="478" t="s">
        <v>779</v>
      </c>
      <c r="C19" s="471">
        <f t="shared" si="0"/>
        <v>1246</v>
      </c>
      <c r="D19" s="480">
        <v>0</v>
      </c>
      <c r="E19" s="480">
        <v>524</v>
      </c>
      <c r="F19" s="480">
        <v>101</v>
      </c>
      <c r="G19" s="480">
        <v>42</v>
      </c>
      <c r="H19" s="480">
        <v>60</v>
      </c>
      <c r="I19" s="480">
        <v>36</v>
      </c>
      <c r="J19" s="480">
        <v>21</v>
      </c>
      <c r="K19" s="480">
        <v>22</v>
      </c>
      <c r="L19" s="480">
        <v>440</v>
      </c>
      <c r="M19" s="995" t="s">
        <v>780</v>
      </c>
      <c r="N19" s="996"/>
    </row>
    <row r="20" spans="1:14">
      <c r="A20" s="369" t="s">
        <v>565</v>
      </c>
      <c r="B20" s="370" t="s">
        <v>315</v>
      </c>
      <c r="C20" s="436">
        <f>SUM(D20:L20)</f>
        <v>122079</v>
      </c>
      <c r="D20" s="408">
        <v>68991</v>
      </c>
      <c r="E20" s="408">
        <v>0</v>
      </c>
      <c r="F20" s="408">
        <v>0</v>
      </c>
      <c r="G20" s="408">
        <v>1175</v>
      </c>
      <c r="H20" s="408">
        <v>45766</v>
      </c>
      <c r="I20" s="408">
        <v>537</v>
      </c>
      <c r="J20" s="408">
        <v>0</v>
      </c>
      <c r="K20" s="408">
        <v>33</v>
      </c>
      <c r="L20" s="408">
        <v>5577</v>
      </c>
      <c r="M20" s="993" t="s">
        <v>316</v>
      </c>
      <c r="N20" s="994"/>
    </row>
    <row r="21" spans="1:14">
      <c r="A21" s="365" t="s">
        <v>566</v>
      </c>
      <c r="B21" s="366" t="s">
        <v>317</v>
      </c>
      <c r="C21" s="471">
        <f t="shared" si="0"/>
        <v>63123</v>
      </c>
      <c r="D21" s="410">
        <v>24045</v>
      </c>
      <c r="E21" s="410">
        <v>313</v>
      </c>
      <c r="F21" s="410">
        <v>807</v>
      </c>
      <c r="G21" s="410">
        <v>1722</v>
      </c>
      <c r="H21" s="410">
        <v>5552</v>
      </c>
      <c r="I21" s="410">
        <v>4351</v>
      </c>
      <c r="J21" s="410">
        <v>2319</v>
      </c>
      <c r="K21" s="410">
        <v>571</v>
      </c>
      <c r="L21" s="410">
        <v>23443</v>
      </c>
      <c r="M21" s="995" t="s">
        <v>318</v>
      </c>
      <c r="N21" s="996"/>
    </row>
    <row r="22" spans="1:14" ht="22.5" customHeight="1">
      <c r="A22" s="369" t="s">
        <v>535</v>
      </c>
      <c r="B22" s="370" t="s">
        <v>319</v>
      </c>
      <c r="C22" s="436">
        <f t="shared" si="0"/>
        <v>109651</v>
      </c>
      <c r="D22" s="408">
        <v>2561</v>
      </c>
      <c r="E22" s="408">
        <v>2862</v>
      </c>
      <c r="F22" s="408">
        <v>13405</v>
      </c>
      <c r="G22" s="408">
        <v>6712</v>
      </c>
      <c r="H22" s="408">
        <v>3962</v>
      </c>
      <c r="I22" s="408">
        <v>2727</v>
      </c>
      <c r="J22" s="408">
        <v>683</v>
      </c>
      <c r="K22" s="408">
        <v>0</v>
      </c>
      <c r="L22" s="408">
        <v>76739</v>
      </c>
      <c r="M22" s="993" t="s">
        <v>320</v>
      </c>
      <c r="N22" s="994"/>
    </row>
    <row r="23" spans="1:14" ht="22.5">
      <c r="A23" s="365" t="s">
        <v>567</v>
      </c>
      <c r="B23" s="366" t="s">
        <v>321</v>
      </c>
      <c r="C23" s="471">
        <f t="shared" si="0"/>
        <v>14550</v>
      </c>
      <c r="D23" s="410">
        <v>799</v>
      </c>
      <c r="E23" s="410">
        <v>0</v>
      </c>
      <c r="F23" s="410">
        <v>0</v>
      </c>
      <c r="G23" s="410">
        <v>409</v>
      </c>
      <c r="H23" s="410">
        <v>2786</v>
      </c>
      <c r="I23" s="410">
        <v>3344</v>
      </c>
      <c r="J23" s="410">
        <v>6</v>
      </c>
      <c r="K23" s="410">
        <v>0</v>
      </c>
      <c r="L23" s="410">
        <v>7206</v>
      </c>
      <c r="M23" s="995" t="s">
        <v>323</v>
      </c>
      <c r="N23" s="996"/>
    </row>
    <row r="24" spans="1:14" ht="15" customHeight="1">
      <c r="A24" s="369" t="s">
        <v>568</v>
      </c>
      <c r="B24" s="370" t="s">
        <v>324</v>
      </c>
      <c r="C24" s="436">
        <f t="shared" si="0"/>
        <v>15925</v>
      </c>
      <c r="D24" s="408">
        <v>4448</v>
      </c>
      <c r="E24" s="408">
        <v>0</v>
      </c>
      <c r="F24" s="408">
        <v>753</v>
      </c>
      <c r="G24" s="408">
        <v>151</v>
      </c>
      <c r="H24" s="408">
        <v>618</v>
      </c>
      <c r="I24" s="408">
        <v>210</v>
      </c>
      <c r="J24" s="408">
        <v>0</v>
      </c>
      <c r="K24" s="408">
        <v>0</v>
      </c>
      <c r="L24" s="408">
        <v>9745</v>
      </c>
      <c r="M24" s="993" t="s">
        <v>326</v>
      </c>
      <c r="N24" s="994"/>
    </row>
    <row r="25" spans="1:14">
      <c r="A25" s="365" t="s">
        <v>569</v>
      </c>
      <c r="B25" s="366" t="s">
        <v>327</v>
      </c>
      <c r="C25" s="471">
        <f t="shared" si="0"/>
        <v>3212</v>
      </c>
      <c r="D25" s="410">
        <v>929</v>
      </c>
      <c r="E25" s="410">
        <v>13</v>
      </c>
      <c r="F25" s="410">
        <v>0</v>
      </c>
      <c r="G25" s="410">
        <v>1671</v>
      </c>
      <c r="H25" s="410">
        <v>599</v>
      </c>
      <c r="I25" s="410">
        <v>0</v>
      </c>
      <c r="J25" s="410">
        <v>0</v>
      </c>
      <c r="K25" s="410">
        <v>0</v>
      </c>
      <c r="L25" s="410">
        <v>0</v>
      </c>
      <c r="M25" s="995" t="s">
        <v>328</v>
      </c>
      <c r="N25" s="996"/>
    </row>
    <row r="26" spans="1:14">
      <c r="A26" s="361" t="s">
        <v>33</v>
      </c>
      <c r="B26" s="362" t="s">
        <v>329</v>
      </c>
      <c r="C26" s="436">
        <f t="shared" si="0"/>
        <v>96534</v>
      </c>
      <c r="D26" s="408">
        <v>53682</v>
      </c>
      <c r="E26" s="408">
        <v>1878</v>
      </c>
      <c r="F26" s="408">
        <v>8025</v>
      </c>
      <c r="G26" s="408">
        <v>8752</v>
      </c>
      <c r="H26" s="408">
        <v>10008</v>
      </c>
      <c r="I26" s="408">
        <v>1761</v>
      </c>
      <c r="J26" s="408">
        <v>1385</v>
      </c>
      <c r="K26" s="408">
        <v>22</v>
      </c>
      <c r="L26" s="408">
        <v>11021</v>
      </c>
      <c r="M26" s="991" t="s">
        <v>330</v>
      </c>
      <c r="N26" s="992"/>
    </row>
    <row r="27" spans="1:14" ht="22.5">
      <c r="A27" s="365" t="s">
        <v>570</v>
      </c>
      <c r="B27" s="366" t="s">
        <v>331</v>
      </c>
      <c r="C27" s="471">
        <f t="shared" si="0"/>
        <v>54164</v>
      </c>
      <c r="D27" s="410">
        <v>37995</v>
      </c>
      <c r="E27" s="410">
        <v>1878</v>
      </c>
      <c r="F27" s="410">
        <v>0</v>
      </c>
      <c r="G27" s="410">
        <v>6454</v>
      </c>
      <c r="H27" s="410">
        <v>2482</v>
      </c>
      <c r="I27" s="410">
        <v>790</v>
      </c>
      <c r="J27" s="410">
        <v>1218</v>
      </c>
      <c r="K27" s="410">
        <v>0</v>
      </c>
      <c r="L27" s="410">
        <v>3347</v>
      </c>
      <c r="M27" s="995" t="s">
        <v>332</v>
      </c>
      <c r="N27" s="996"/>
    </row>
    <row r="28" spans="1:14" ht="15" customHeight="1">
      <c r="A28" s="369" t="s">
        <v>571</v>
      </c>
      <c r="B28" s="370" t="s">
        <v>333</v>
      </c>
      <c r="C28" s="436">
        <f t="shared" si="0"/>
        <v>42370</v>
      </c>
      <c r="D28" s="408">
        <v>15687</v>
      </c>
      <c r="E28" s="408">
        <v>0</v>
      </c>
      <c r="F28" s="408">
        <v>8025</v>
      </c>
      <c r="G28" s="408">
        <v>2298</v>
      </c>
      <c r="H28" s="408">
        <v>7526</v>
      </c>
      <c r="I28" s="408">
        <v>971</v>
      </c>
      <c r="J28" s="408">
        <v>167</v>
      </c>
      <c r="K28" s="408">
        <v>22</v>
      </c>
      <c r="L28" s="408">
        <v>7674</v>
      </c>
      <c r="M28" s="993" t="s">
        <v>334</v>
      </c>
      <c r="N28" s="994"/>
    </row>
    <row r="29" spans="1:14">
      <c r="A29" s="371" t="s">
        <v>37</v>
      </c>
      <c r="B29" s="372" t="s">
        <v>335</v>
      </c>
      <c r="C29" s="471">
        <f t="shared" si="0"/>
        <v>11943</v>
      </c>
      <c r="D29" s="410">
        <v>506</v>
      </c>
      <c r="E29" s="410">
        <v>0</v>
      </c>
      <c r="F29" s="410">
        <v>27</v>
      </c>
      <c r="G29" s="410">
        <v>224</v>
      </c>
      <c r="H29" s="410">
        <v>1621</v>
      </c>
      <c r="I29" s="410">
        <v>260</v>
      </c>
      <c r="J29" s="410">
        <v>1159</v>
      </c>
      <c r="K29" s="410">
        <v>48</v>
      </c>
      <c r="L29" s="410">
        <v>8098</v>
      </c>
      <c r="M29" s="999" t="s">
        <v>336</v>
      </c>
      <c r="N29" s="1000"/>
    </row>
    <row r="30" spans="1:14" ht="15" customHeight="1">
      <c r="A30" s="369" t="s">
        <v>572</v>
      </c>
      <c r="B30" s="370" t="s">
        <v>337</v>
      </c>
      <c r="C30" s="436">
        <f t="shared" si="0"/>
        <v>11587</v>
      </c>
      <c r="D30" s="408">
        <v>481</v>
      </c>
      <c r="E30" s="408">
        <v>0</v>
      </c>
      <c r="F30" s="408">
        <v>9</v>
      </c>
      <c r="G30" s="408">
        <v>72</v>
      </c>
      <c r="H30" s="408">
        <v>1615</v>
      </c>
      <c r="I30" s="408">
        <v>210</v>
      </c>
      <c r="J30" s="408">
        <v>1159</v>
      </c>
      <c r="K30" s="408">
        <v>48</v>
      </c>
      <c r="L30" s="408">
        <v>7993</v>
      </c>
      <c r="M30" s="993" t="s">
        <v>338</v>
      </c>
      <c r="N30" s="994"/>
    </row>
    <row r="31" spans="1:14" ht="15" customHeight="1">
      <c r="A31" s="365" t="s">
        <v>573</v>
      </c>
      <c r="B31" s="366" t="s">
        <v>339</v>
      </c>
      <c r="C31" s="471">
        <f t="shared" si="0"/>
        <v>356</v>
      </c>
      <c r="D31" s="410">
        <v>25</v>
      </c>
      <c r="E31" s="410">
        <v>0</v>
      </c>
      <c r="F31" s="410">
        <v>18</v>
      </c>
      <c r="G31" s="410">
        <v>152</v>
      </c>
      <c r="H31" s="410">
        <v>6</v>
      </c>
      <c r="I31" s="410">
        <v>50</v>
      </c>
      <c r="J31" s="410">
        <v>0</v>
      </c>
      <c r="K31" s="410">
        <v>0</v>
      </c>
      <c r="L31" s="410">
        <v>105</v>
      </c>
      <c r="M31" s="995" t="s">
        <v>341</v>
      </c>
      <c r="N31" s="996"/>
    </row>
    <row r="32" spans="1:14">
      <c r="A32" s="361" t="s">
        <v>38</v>
      </c>
      <c r="B32" s="362" t="s">
        <v>342</v>
      </c>
      <c r="C32" s="436">
        <f t="shared" si="0"/>
        <v>305668</v>
      </c>
      <c r="D32" s="408">
        <v>17052</v>
      </c>
      <c r="E32" s="408">
        <v>2712</v>
      </c>
      <c r="F32" s="408">
        <v>611</v>
      </c>
      <c r="G32" s="408">
        <v>3360</v>
      </c>
      <c r="H32" s="408">
        <v>3643</v>
      </c>
      <c r="I32" s="408">
        <v>2305</v>
      </c>
      <c r="J32" s="408">
        <v>229</v>
      </c>
      <c r="K32" s="408">
        <v>794</v>
      </c>
      <c r="L32" s="408">
        <v>274962</v>
      </c>
      <c r="M32" s="991" t="s">
        <v>343</v>
      </c>
      <c r="N32" s="992"/>
    </row>
    <row r="33" spans="1:14">
      <c r="A33" s="365" t="s">
        <v>574</v>
      </c>
      <c r="B33" s="366" t="s">
        <v>344</v>
      </c>
      <c r="C33" s="471">
        <f t="shared" si="0"/>
        <v>3449</v>
      </c>
      <c r="D33" s="410">
        <v>513</v>
      </c>
      <c r="E33" s="410">
        <v>312</v>
      </c>
      <c r="F33" s="410">
        <v>0</v>
      </c>
      <c r="G33" s="410">
        <v>78</v>
      </c>
      <c r="H33" s="410">
        <v>161</v>
      </c>
      <c r="I33" s="410">
        <v>171</v>
      </c>
      <c r="J33" s="410">
        <v>0</v>
      </c>
      <c r="K33" s="410">
        <v>0</v>
      </c>
      <c r="L33" s="410">
        <v>2214</v>
      </c>
      <c r="M33" s="995" t="s">
        <v>345</v>
      </c>
      <c r="N33" s="996"/>
    </row>
    <row r="34" spans="1:14" ht="24.75" customHeight="1">
      <c r="A34" s="369" t="s">
        <v>575</v>
      </c>
      <c r="B34" s="370" t="s">
        <v>346</v>
      </c>
      <c r="C34" s="436">
        <f t="shared" si="0"/>
        <v>301914</v>
      </c>
      <c r="D34" s="408">
        <v>16530</v>
      </c>
      <c r="E34" s="408">
        <v>2400</v>
      </c>
      <c r="F34" s="408">
        <v>611</v>
      </c>
      <c r="G34" s="408">
        <v>3259</v>
      </c>
      <c r="H34" s="408">
        <v>3462</v>
      </c>
      <c r="I34" s="408">
        <v>2134</v>
      </c>
      <c r="J34" s="408">
        <v>229</v>
      </c>
      <c r="K34" s="408">
        <v>794</v>
      </c>
      <c r="L34" s="408">
        <v>272495</v>
      </c>
      <c r="M34" s="993" t="s">
        <v>576</v>
      </c>
      <c r="N34" s="994"/>
    </row>
    <row r="35" spans="1:14">
      <c r="A35" s="365" t="s">
        <v>577</v>
      </c>
      <c r="B35" s="366" t="s">
        <v>716</v>
      </c>
      <c r="C35" s="471">
        <f t="shared" si="0"/>
        <v>305</v>
      </c>
      <c r="D35" s="410">
        <v>9</v>
      </c>
      <c r="E35" s="410">
        <v>0</v>
      </c>
      <c r="F35" s="410">
        <v>0</v>
      </c>
      <c r="G35" s="410">
        <v>23</v>
      </c>
      <c r="H35" s="410">
        <v>20</v>
      </c>
      <c r="I35" s="410">
        <v>0</v>
      </c>
      <c r="J35" s="410">
        <v>0</v>
      </c>
      <c r="K35" s="410">
        <v>0</v>
      </c>
      <c r="L35" s="410">
        <v>253</v>
      </c>
      <c r="M35" s="995" t="s">
        <v>730</v>
      </c>
      <c r="N35" s="996"/>
    </row>
    <row r="36" spans="1:14">
      <c r="A36" s="361" t="s">
        <v>39</v>
      </c>
      <c r="B36" s="362" t="s">
        <v>348</v>
      </c>
      <c r="C36" s="436">
        <f t="shared" si="0"/>
        <v>1043</v>
      </c>
      <c r="D36" s="408">
        <v>0</v>
      </c>
      <c r="E36" s="408">
        <v>0</v>
      </c>
      <c r="F36" s="408">
        <v>0</v>
      </c>
      <c r="G36" s="408">
        <v>0</v>
      </c>
      <c r="H36" s="408">
        <v>6</v>
      </c>
      <c r="I36" s="408">
        <v>0</v>
      </c>
      <c r="J36" s="408">
        <v>0</v>
      </c>
      <c r="K36" s="408">
        <v>0</v>
      </c>
      <c r="L36" s="408">
        <v>1037</v>
      </c>
      <c r="M36" s="991" t="s">
        <v>349</v>
      </c>
      <c r="N36" s="992"/>
    </row>
    <row r="37" spans="1:14">
      <c r="A37" s="365" t="s">
        <v>578</v>
      </c>
      <c r="B37" s="366" t="s">
        <v>350</v>
      </c>
      <c r="C37" s="471">
        <f t="shared" si="0"/>
        <v>1043</v>
      </c>
      <c r="D37" s="410">
        <v>0</v>
      </c>
      <c r="E37" s="410">
        <v>0</v>
      </c>
      <c r="F37" s="410">
        <v>0</v>
      </c>
      <c r="G37" s="410">
        <v>0</v>
      </c>
      <c r="H37" s="410">
        <v>6</v>
      </c>
      <c r="I37" s="410">
        <v>0</v>
      </c>
      <c r="J37" s="410">
        <v>0</v>
      </c>
      <c r="K37" s="410">
        <v>0</v>
      </c>
      <c r="L37" s="410">
        <v>1037</v>
      </c>
      <c r="M37" s="995" t="s">
        <v>351</v>
      </c>
      <c r="N37" s="996"/>
    </row>
    <row r="38" spans="1:14" ht="45">
      <c r="A38" s="361" t="s">
        <v>40</v>
      </c>
      <c r="B38" s="362" t="s">
        <v>352</v>
      </c>
      <c r="C38" s="436">
        <f t="shared" si="0"/>
        <v>52589</v>
      </c>
      <c r="D38" s="408">
        <v>7582</v>
      </c>
      <c r="E38" s="408">
        <v>0</v>
      </c>
      <c r="F38" s="408">
        <v>5109</v>
      </c>
      <c r="G38" s="408">
        <v>2300</v>
      </c>
      <c r="H38" s="408">
        <v>3128</v>
      </c>
      <c r="I38" s="408">
        <v>1793</v>
      </c>
      <c r="J38" s="408">
        <v>3534</v>
      </c>
      <c r="K38" s="408">
        <v>1113</v>
      </c>
      <c r="L38" s="408">
        <v>28030</v>
      </c>
      <c r="M38" s="991" t="s">
        <v>353</v>
      </c>
      <c r="N38" s="992"/>
    </row>
    <row r="39" spans="1:14">
      <c r="A39" s="365" t="s">
        <v>579</v>
      </c>
      <c r="B39" s="366" t="s">
        <v>354</v>
      </c>
      <c r="C39" s="471">
        <f t="shared" si="0"/>
        <v>52589</v>
      </c>
      <c r="D39" s="410">
        <v>7582</v>
      </c>
      <c r="E39" s="410">
        <v>0</v>
      </c>
      <c r="F39" s="410">
        <v>5109</v>
      </c>
      <c r="G39" s="410">
        <v>2300</v>
      </c>
      <c r="H39" s="410">
        <v>3128</v>
      </c>
      <c r="I39" s="410">
        <v>1793</v>
      </c>
      <c r="J39" s="410">
        <v>3534</v>
      </c>
      <c r="K39" s="410">
        <v>1113</v>
      </c>
      <c r="L39" s="410">
        <v>28030</v>
      </c>
      <c r="M39" s="995" t="s">
        <v>355</v>
      </c>
      <c r="N39" s="996"/>
    </row>
    <row r="40" spans="1:14">
      <c r="A40" s="361" t="s">
        <v>41</v>
      </c>
      <c r="B40" s="362" t="s">
        <v>356</v>
      </c>
      <c r="C40" s="436">
        <f t="shared" si="0"/>
        <v>6534</v>
      </c>
      <c r="D40" s="408">
        <v>956</v>
      </c>
      <c r="E40" s="408">
        <v>0</v>
      </c>
      <c r="F40" s="408">
        <v>0</v>
      </c>
      <c r="G40" s="408">
        <v>1153</v>
      </c>
      <c r="H40" s="408">
        <v>1937</v>
      </c>
      <c r="I40" s="408">
        <v>929</v>
      </c>
      <c r="J40" s="408">
        <v>473</v>
      </c>
      <c r="K40" s="408">
        <v>483</v>
      </c>
      <c r="L40" s="408">
        <v>603</v>
      </c>
      <c r="M40" s="991" t="s">
        <v>357</v>
      </c>
      <c r="N40" s="992"/>
    </row>
    <row r="41" spans="1:14" ht="22.5">
      <c r="A41" s="699" t="s">
        <v>580</v>
      </c>
      <c r="B41" s="700" t="s">
        <v>358</v>
      </c>
      <c r="C41" s="655">
        <f t="shared" si="0"/>
        <v>3832</v>
      </c>
      <c r="D41" s="681">
        <v>577</v>
      </c>
      <c r="E41" s="681">
        <v>0</v>
      </c>
      <c r="F41" s="681">
        <v>0</v>
      </c>
      <c r="G41" s="681">
        <v>976</v>
      </c>
      <c r="H41" s="681">
        <v>1240</v>
      </c>
      <c r="I41" s="681">
        <v>458</v>
      </c>
      <c r="J41" s="681">
        <v>105</v>
      </c>
      <c r="K41" s="681">
        <v>89</v>
      </c>
      <c r="L41" s="681">
        <v>387</v>
      </c>
      <c r="M41" s="1096" t="s">
        <v>359</v>
      </c>
      <c r="N41" s="1097"/>
    </row>
    <row r="42" spans="1:14" ht="15.75" thickBot="1">
      <c r="A42" s="697" t="s">
        <v>581</v>
      </c>
      <c r="B42" s="698" t="s">
        <v>360</v>
      </c>
      <c r="C42" s="650">
        <f t="shared" si="0"/>
        <v>2702</v>
      </c>
      <c r="D42" s="348">
        <v>379</v>
      </c>
      <c r="E42" s="348">
        <v>0</v>
      </c>
      <c r="F42" s="348">
        <v>0</v>
      </c>
      <c r="G42" s="348">
        <v>177</v>
      </c>
      <c r="H42" s="348">
        <v>697</v>
      </c>
      <c r="I42" s="348">
        <v>471</v>
      </c>
      <c r="J42" s="348">
        <v>368</v>
      </c>
      <c r="K42" s="348">
        <v>394</v>
      </c>
      <c r="L42" s="348">
        <v>216</v>
      </c>
      <c r="M42" s="1098" t="s">
        <v>361</v>
      </c>
      <c r="N42" s="1099"/>
    </row>
    <row r="43" spans="1:14" ht="15.75" thickTop="1">
      <c r="A43" s="412" t="s">
        <v>42</v>
      </c>
      <c r="B43" s="413" t="s">
        <v>362</v>
      </c>
      <c r="C43" s="471">
        <f t="shared" si="0"/>
        <v>65987</v>
      </c>
      <c r="D43" s="395">
        <v>24340</v>
      </c>
      <c r="E43" s="395">
        <v>336</v>
      </c>
      <c r="F43" s="395">
        <v>3144</v>
      </c>
      <c r="G43" s="395">
        <v>3354</v>
      </c>
      <c r="H43" s="395">
        <v>4808</v>
      </c>
      <c r="I43" s="395">
        <v>7430</v>
      </c>
      <c r="J43" s="395">
        <v>443</v>
      </c>
      <c r="K43" s="395">
        <v>2433</v>
      </c>
      <c r="L43" s="395">
        <v>19699</v>
      </c>
      <c r="M43" s="1100" t="s">
        <v>365</v>
      </c>
      <c r="N43" s="1101"/>
    </row>
    <row r="44" spans="1:14" ht="15.75" thickBot="1">
      <c r="A44" s="638" t="s">
        <v>582</v>
      </c>
      <c r="B44" s="639" t="s">
        <v>366</v>
      </c>
      <c r="C44" s="650">
        <f t="shared" si="0"/>
        <v>65166</v>
      </c>
      <c r="D44" s="641">
        <v>24340</v>
      </c>
      <c r="E44" s="641">
        <v>336</v>
      </c>
      <c r="F44" s="641">
        <v>3144</v>
      </c>
      <c r="G44" s="641">
        <v>3272</v>
      </c>
      <c r="H44" s="641">
        <v>4733</v>
      </c>
      <c r="I44" s="641">
        <v>7407</v>
      </c>
      <c r="J44" s="641">
        <v>443</v>
      </c>
      <c r="K44" s="641">
        <v>2433</v>
      </c>
      <c r="L44" s="641">
        <v>19058</v>
      </c>
      <c r="M44" s="1072" t="s">
        <v>368</v>
      </c>
      <c r="N44" s="1073"/>
    </row>
    <row r="45" spans="1:14" ht="15.75" thickTop="1">
      <c r="A45" s="392" t="s">
        <v>583</v>
      </c>
      <c r="B45" s="393" t="s">
        <v>369</v>
      </c>
      <c r="C45" s="471">
        <f t="shared" si="0"/>
        <v>821</v>
      </c>
      <c r="D45" s="395">
        <v>0</v>
      </c>
      <c r="E45" s="395">
        <v>0</v>
      </c>
      <c r="F45" s="395">
        <v>0</v>
      </c>
      <c r="G45" s="395">
        <v>82</v>
      </c>
      <c r="H45" s="395">
        <v>75</v>
      </c>
      <c r="I45" s="395">
        <v>23</v>
      </c>
      <c r="J45" s="395">
        <v>0</v>
      </c>
      <c r="K45" s="395">
        <v>0</v>
      </c>
      <c r="L45" s="395">
        <v>641</v>
      </c>
      <c r="M45" s="1011" t="s">
        <v>370</v>
      </c>
      <c r="N45" s="1012"/>
    </row>
    <row r="46" spans="1:14" ht="15" customHeight="1">
      <c r="A46" s="361" t="s">
        <v>584</v>
      </c>
      <c r="B46" s="362" t="s">
        <v>371</v>
      </c>
      <c r="C46" s="436">
        <f t="shared" si="0"/>
        <v>356176</v>
      </c>
      <c r="D46" s="408">
        <v>57911</v>
      </c>
      <c r="E46" s="408">
        <v>0</v>
      </c>
      <c r="F46" s="408">
        <v>280796</v>
      </c>
      <c r="G46" s="408">
        <v>0</v>
      </c>
      <c r="H46" s="408">
        <v>10187</v>
      </c>
      <c r="I46" s="408">
        <v>6120</v>
      </c>
      <c r="J46" s="408">
        <v>1155</v>
      </c>
      <c r="K46" s="408">
        <v>7</v>
      </c>
      <c r="L46" s="408">
        <v>0</v>
      </c>
      <c r="M46" s="991" t="s">
        <v>372</v>
      </c>
      <c r="N46" s="992"/>
    </row>
    <row r="47" spans="1:14">
      <c r="A47" s="371" t="s">
        <v>389</v>
      </c>
      <c r="B47" s="372" t="s">
        <v>373</v>
      </c>
      <c r="C47" s="471">
        <f t="shared" si="0"/>
        <v>1008574</v>
      </c>
      <c r="D47" s="410">
        <v>493925</v>
      </c>
      <c r="E47" s="410">
        <v>5264</v>
      </c>
      <c r="F47" s="410">
        <v>178353</v>
      </c>
      <c r="G47" s="410">
        <v>12210</v>
      </c>
      <c r="H47" s="410">
        <v>187466</v>
      </c>
      <c r="I47" s="410">
        <v>68030</v>
      </c>
      <c r="J47" s="410">
        <v>12234</v>
      </c>
      <c r="K47" s="410">
        <v>17230</v>
      </c>
      <c r="L47" s="410">
        <v>33862</v>
      </c>
      <c r="M47" s="999" t="s">
        <v>375</v>
      </c>
      <c r="N47" s="1000"/>
    </row>
    <row r="48" spans="1:14" ht="22.5" customHeight="1">
      <c r="A48" s="361" t="s">
        <v>585</v>
      </c>
      <c r="B48" s="362" t="s">
        <v>376</v>
      </c>
      <c r="C48" s="436">
        <f t="shared" si="0"/>
        <v>1813</v>
      </c>
      <c r="D48" s="408">
        <v>471</v>
      </c>
      <c r="E48" s="408">
        <v>0</v>
      </c>
      <c r="F48" s="408">
        <v>0</v>
      </c>
      <c r="G48" s="408">
        <v>0</v>
      </c>
      <c r="H48" s="408">
        <v>676</v>
      </c>
      <c r="I48" s="408">
        <v>87</v>
      </c>
      <c r="J48" s="408">
        <v>435</v>
      </c>
      <c r="K48" s="408">
        <v>0</v>
      </c>
      <c r="L48" s="408">
        <v>144</v>
      </c>
      <c r="M48" s="991" t="s">
        <v>377</v>
      </c>
      <c r="N48" s="992"/>
    </row>
    <row r="49" spans="1:14" ht="22.5" customHeight="1">
      <c r="A49" s="365" t="s">
        <v>586</v>
      </c>
      <c r="B49" s="366" t="s">
        <v>378</v>
      </c>
      <c r="C49" s="471">
        <f t="shared" si="0"/>
        <v>1813</v>
      </c>
      <c r="D49" s="410">
        <v>471</v>
      </c>
      <c r="E49" s="410">
        <v>0</v>
      </c>
      <c r="F49" s="410">
        <v>0</v>
      </c>
      <c r="G49" s="410">
        <v>0</v>
      </c>
      <c r="H49" s="410">
        <v>676</v>
      </c>
      <c r="I49" s="410">
        <v>87</v>
      </c>
      <c r="J49" s="410">
        <v>435</v>
      </c>
      <c r="K49" s="410">
        <v>0</v>
      </c>
      <c r="L49" s="410">
        <v>144</v>
      </c>
      <c r="M49" s="995" t="s">
        <v>379</v>
      </c>
      <c r="N49" s="996"/>
    </row>
    <row r="50" spans="1:14" ht="15" customHeight="1">
      <c r="A50" s="361" t="s">
        <v>325</v>
      </c>
      <c r="B50" s="362" t="s">
        <v>380</v>
      </c>
      <c r="C50" s="436">
        <f t="shared" si="0"/>
        <v>88021</v>
      </c>
      <c r="D50" s="408">
        <v>18314</v>
      </c>
      <c r="E50" s="408">
        <v>2</v>
      </c>
      <c r="F50" s="408">
        <v>444</v>
      </c>
      <c r="G50" s="408">
        <v>16695</v>
      </c>
      <c r="H50" s="408">
        <v>18258</v>
      </c>
      <c r="I50" s="408">
        <v>3162</v>
      </c>
      <c r="J50" s="408">
        <v>3151</v>
      </c>
      <c r="K50" s="408">
        <v>1296</v>
      </c>
      <c r="L50" s="408">
        <v>26699</v>
      </c>
      <c r="M50" s="991" t="s">
        <v>381</v>
      </c>
      <c r="N50" s="992"/>
    </row>
    <row r="51" spans="1:14" ht="22.5" customHeight="1">
      <c r="A51" s="365" t="s">
        <v>587</v>
      </c>
      <c r="B51" s="366" t="s">
        <v>382</v>
      </c>
      <c r="C51" s="471">
        <f t="shared" si="0"/>
        <v>1486</v>
      </c>
      <c r="D51" s="410">
        <v>470</v>
      </c>
      <c r="E51" s="410">
        <v>2</v>
      </c>
      <c r="F51" s="410">
        <v>63</v>
      </c>
      <c r="G51" s="410">
        <v>11</v>
      </c>
      <c r="H51" s="410">
        <v>0</v>
      </c>
      <c r="I51" s="410">
        <v>60</v>
      </c>
      <c r="J51" s="410">
        <v>31</v>
      </c>
      <c r="K51" s="410">
        <v>0</v>
      </c>
      <c r="L51" s="410">
        <v>849</v>
      </c>
      <c r="M51" s="995" t="s">
        <v>383</v>
      </c>
      <c r="N51" s="996"/>
    </row>
    <row r="52" spans="1:14">
      <c r="A52" s="369" t="s">
        <v>588</v>
      </c>
      <c r="B52" s="370" t="s">
        <v>384</v>
      </c>
      <c r="C52" s="436">
        <f t="shared" si="0"/>
        <v>86535</v>
      </c>
      <c r="D52" s="408">
        <v>17844</v>
      </c>
      <c r="E52" s="408">
        <v>0</v>
      </c>
      <c r="F52" s="408">
        <v>381</v>
      </c>
      <c r="G52" s="408">
        <v>16684</v>
      </c>
      <c r="H52" s="408">
        <v>18258</v>
      </c>
      <c r="I52" s="408">
        <v>3102</v>
      </c>
      <c r="J52" s="408">
        <v>3120</v>
      </c>
      <c r="K52" s="408">
        <v>1296</v>
      </c>
      <c r="L52" s="408">
        <v>25850</v>
      </c>
      <c r="M52" s="993" t="s">
        <v>385</v>
      </c>
      <c r="N52" s="994"/>
    </row>
    <row r="53" spans="1:14" ht="22.5">
      <c r="A53" s="371" t="s">
        <v>412</v>
      </c>
      <c r="B53" s="372" t="s">
        <v>386</v>
      </c>
      <c r="C53" s="471">
        <f t="shared" si="0"/>
        <v>501186</v>
      </c>
      <c r="D53" s="410">
        <v>143696</v>
      </c>
      <c r="E53" s="410">
        <v>682</v>
      </c>
      <c r="F53" s="410">
        <v>30886</v>
      </c>
      <c r="G53" s="410">
        <v>50192</v>
      </c>
      <c r="H53" s="410">
        <v>94715</v>
      </c>
      <c r="I53" s="410">
        <v>7756</v>
      </c>
      <c r="J53" s="410">
        <v>56920</v>
      </c>
      <c r="K53" s="410">
        <v>43879</v>
      </c>
      <c r="L53" s="410">
        <v>72460</v>
      </c>
      <c r="M53" s="999" t="s">
        <v>387</v>
      </c>
      <c r="N53" s="1000"/>
    </row>
    <row r="54" spans="1:14">
      <c r="A54" s="369" t="s">
        <v>589</v>
      </c>
      <c r="B54" s="370" t="s">
        <v>388</v>
      </c>
      <c r="C54" s="436">
        <f t="shared" si="0"/>
        <v>28166</v>
      </c>
      <c r="D54" s="408">
        <v>4724</v>
      </c>
      <c r="E54" s="408">
        <v>580</v>
      </c>
      <c r="F54" s="408">
        <v>2652</v>
      </c>
      <c r="G54" s="408">
        <v>908</v>
      </c>
      <c r="H54" s="408">
        <v>5843</v>
      </c>
      <c r="I54" s="408">
        <v>1015</v>
      </c>
      <c r="J54" s="408">
        <v>632</v>
      </c>
      <c r="K54" s="408">
        <v>9</v>
      </c>
      <c r="L54" s="408">
        <v>11803</v>
      </c>
      <c r="M54" s="993" t="s">
        <v>390</v>
      </c>
      <c r="N54" s="994"/>
    </row>
    <row r="55" spans="1:14" ht="15" customHeight="1">
      <c r="A55" s="365" t="s">
        <v>590</v>
      </c>
      <c r="B55" s="366" t="s">
        <v>391</v>
      </c>
      <c r="C55" s="471">
        <f t="shared" si="0"/>
        <v>117718</v>
      </c>
      <c r="D55" s="410">
        <v>44382</v>
      </c>
      <c r="E55" s="410">
        <v>0</v>
      </c>
      <c r="F55" s="410">
        <v>25704</v>
      </c>
      <c r="G55" s="410">
        <v>21946</v>
      </c>
      <c r="H55" s="410">
        <v>7977</v>
      </c>
      <c r="I55" s="410">
        <v>313</v>
      </c>
      <c r="J55" s="410">
        <v>1109</v>
      </c>
      <c r="K55" s="410">
        <v>4165</v>
      </c>
      <c r="L55" s="410">
        <v>12122</v>
      </c>
      <c r="M55" s="995" t="s">
        <v>392</v>
      </c>
      <c r="N55" s="996"/>
    </row>
    <row r="56" spans="1:14" ht="15" customHeight="1">
      <c r="A56" s="369" t="s">
        <v>591</v>
      </c>
      <c r="B56" s="370" t="s">
        <v>393</v>
      </c>
      <c r="C56" s="436">
        <f t="shared" si="0"/>
        <v>326029</v>
      </c>
      <c r="D56" s="408">
        <v>87339</v>
      </c>
      <c r="E56" s="408">
        <v>102</v>
      </c>
      <c r="F56" s="408">
        <v>2017</v>
      </c>
      <c r="G56" s="408">
        <v>23499</v>
      </c>
      <c r="H56" s="408">
        <v>77247</v>
      </c>
      <c r="I56" s="408">
        <v>3991</v>
      </c>
      <c r="J56" s="408">
        <v>55054</v>
      </c>
      <c r="K56" s="408">
        <v>39414</v>
      </c>
      <c r="L56" s="408">
        <v>37366</v>
      </c>
      <c r="M56" s="993" t="s">
        <v>394</v>
      </c>
      <c r="N56" s="994"/>
    </row>
    <row r="57" spans="1:14">
      <c r="A57" s="365" t="s">
        <v>592</v>
      </c>
      <c r="B57" s="366" t="s">
        <v>395</v>
      </c>
      <c r="C57" s="471">
        <f t="shared" si="0"/>
        <v>17796</v>
      </c>
      <c r="D57" s="410">
        <v>4012</v>
      </c>
      <c r="E57" s="410">
        <v>0</v>
      </c>
      <c r="F57" s="410">
        <v>463</v>
      </c>
      <c r="G57" s="410">
        <v>2203</v>
      </c>
      <c r="H57" s="410">
        <v>2013</v>
      </c>
      <c r="I57" s="410">
        <v>2385</v>
      </c>
      <c r="J57" s="410">
        <v>49</v>
      </c>
      <c r="K57" s="410">
        <v>31</v>
      </c>
      <c r="L57" s="410">
        <v>6640</v>
      </c>
      <c r="M57" s="995" t="s">
        <v>396</v>
      </c>
      <c r="N57" s="996"/>
    </row>
    <row r="58" spans="1:14" ht="22.5">
      <c r="A58" s="369" t="s">
        <v>593</v>
      </c>
      <c r="B58" s="370" t="s">
        <v>397</v>
      </c>
      <c r="C58" s="436">
        <f t="shared" si="0"/>
        <v>11477</v>
      </c>
      <c r="D58" s="408">
        <v>3239</v>
      </c>
      <c r="E58" s="408">
        <v>0</v>
      </c>
      <c r="F58" s="408">
        <v>50</v>
      </c>
      <c r="G58" s="408">
        <v>1636</v>
      </c>
      <c r="H58" s="408">
        <v>1635</v>
      </c>
      <c r="I58" s="408">
        <v>52</v>
      </c>
      <c r="J58" s="408">
        <v>76</v>
      </c>
      <c r="K58" s="408">
        <v>260</v>
      </c>
      <c r="L58" s="408">
        <v>4529</v>
      </c>
      <c r="M58" s="993" t="s">
        <v>398</v>
      </c>
      <c r="N58" s="994"/>
    </row>
    <row r="59" spans="1:14">
      <c r="A59" s="371" t="s">
        <v>364</v>
      </c>
      <c r="B59" s="372" t="s">
        <v>399</v>
      </c>
      <c r="C59" s="471">
        <f t="shared" si="0"/>
        <v>623168</v>
      </c>
      <c r="D59" s="410">
        <v>162832</v>
      </c>
      <c r="E59" s="410">
        <v>0</v>
      </c>
      <c r="F59" s="410">
        <v>265618</v>
      </c>
      <c r="G59" s="410">
        <v>4765</v>
      </c>
      <c r="H59" s="410">
        <v>106034</v>
      </c>
      <c r="I59" s="410">
        <v>3406</v>
      </c>
      <c r="J59" s="410">
        <v>7936</v>
      </c>
      <c r="K59" s="410">
        <v>30088</v>
      </c>
      <c r="L59" s="410">
        <v>42489</v>
      </c>
      <c r="M59" s="999" t="s">
        <v>400</v>
      </c>
      <c r="N59" s="1000"/>
    </row>
    <row r="60" spans="1:14" ht="22.5" customHeight="1">
      <c r="A60" s="371" t="s">
        <v>322</v>
      </c>
      <c r="B60" s="372" t="s">
        <v>401</v>
      </c>
      <c r="C60" s="471">
        <f t="shared" si="0"/>
        <v>276530</v>
      </c>
      <c r="D60" s="410">
        <v>62898</v>
      </c>
      <c r="E60" s="410">
        <v>527</v>
      </c>
      <c r="F60" s="410">
        <v>29213</v>
      </c>
      <c r="G60" s="410">
        <v>17894</v>
      </c>
      <c r="H60" s="410">
        <v>19797</v>
      </c>
      <c r="I60" s="410">
        <v>14125</v>
      </c>
      <c r="J60" s="410">
        <v>11080</v>
      </c>
      <c r="K60" s="410">
        <v>8665</v>
      </c>
      <c r="L60" s="410">
        <v>112331</v>
      </c>
      <c r="M60" s="999" t="s">
        <v>402</v>
      </c>
      <c r="N60" s="1000"/>
    </row>
    <row r="61" spans="1:14">
      <c r="A61" s="369" t="s">
        <v>594</v>
      </c>
      <c r="B61" s="370" t="s">
        <v>403</v>
      </c>
      <c r="C61" s="436">
        <f t="shared" si="0"/>
        <v>247909</v>
      </c>
      <c r="D61" s="408">
        <v>60800</v>
      </c>
      <c r="E61" s="408">
        <v>527</v>
      </c>
      <c r="F61" s="408">
        <v>19281</v>
      </c>
      <c r="G61" s="408">
        <v>12391</v>
      </c>
      <c r="H61" s="408">
        <v>18218</v>
      </c>
      <c r="I61" s="408">
        <v>13761</v>
      </c>
      <c r="J61" s="408">
        <v>10483</v>
      </c>
      <c r="K61" s="408">
        <v>7622</v>
      </c>
      <c r="L61" s="408">
        <v>104826</v>
      </c>
      <c r="M61" s="993" t="s">
        <v>404</v>
      </c>
      <c r="N61" s="994"/>
    </row>
    <row r="62" spans="1:14" ht="22.5">
      <c r="A62" s="365" t="s">
        <v>595</v>
      </c>
      <c r="B62" s="366" t="s">
        <v>405</v>
      </c>
      <c r="C62" s="471">
        <f t="shared" si="0"/>
        <v>8485</v>
      </c>
      <c r="D62" s="410">
        <v>1829</v>
      </c>
      <c r="E62" s="410">
        <v>0</v>
      </c>
      <c r="F62" s="410">
        <v>5801</v>
      </c>
      <c r="G62" s="410">
        <v>188</v>
      </c>
      <c r="H62" s="410">
        <v>118</v>
      </c>
      <c r="I62" s="410">
        <v>243</v>
      </c>
      <c r="J62" s="410">
        <v>11</v>
      </c>
      <c r="K62" s="410">
        <v>165</v>
      </c>
      <c r="L62" s="410">
        <v>130</v>
      </c>
      <c r="M62" s="995" t="s">
        <v>406</v>
      </c>
      <c r="N62" s="996"/>
    </row>
    <row r="63" spans="1:14">
      <c r="A63" s="369" t="s">
        <v>597</v>
      </c>
      <c r="B63" s="370" t="s">
        <v>407</v>
      </c>
      <c r="C63" s="436">
        <f t="shared" si="0"/>
        <v>9180</v>
      </c>
      <c r="D63" s="408">
        <v>155</v>
      </c>
      <c r="E63" s="408">
        <v>0</v>
      </c>
      <c r="F63" s="408">
        <v>4131</v>
      </c>
      <c r="G63" s="408">
        <v>518</v>
      </c>
      <c r="H63" s="408">
        <v>795</v>
      </c>
      <c r="I63" s="408">
        <v>19</v>
      </c>
      <c r="J63" s="408">
        <v>549</v>
      </c>
      <c r="K63" s="408">
        <v>0</v>
      </c>
      <c r="L63" s="408">
        <v>3013</v>
      </c>
      <c r="M63" s="993" t="s">
        <v>408</v>
      </c>
      <c r="N63" s="994"/>
    </row>
    <row r="64" spans="1:14">
      <c r="A64" s="365" t="s">
        <v>598</v>
      </c>
      <c r="B64" s="366" t="s">
        <v>409</v>
      </c>
      <c r="C64" s="471">
        <f t="shared" si="0"/>
        <v>10956</v>
      </c>
      <c r="D64" s="410">
        <v>114</v>
      </c>
      <c r="E64" s="410">
        <v>0</v>
      </c>
      <c r="F64" s="410">
        <v>0</v>
      </c>
      <c r="G64" s="410">
        <v>4797</v>
      </c>
      <c r="H64" s="410">
        <v>666</v>
      </c>
      <c r="I64" s="410">
        <v>102</v>
      </c>
      <c r="J64" s="410">
        <v>37</v>
      </c>
      <c r="K64" s="410">
        <v>878</v>
      </c>
      <c r="L64" s="410">
        <v>4362</v>
      </c>
      <c r="M64" s="995" t="s">
        <v>410</v>
      </c>
      <c r="N64" s="996"/>
    </row>
    <row r="65" spans="1:14">
      <c r="A65" s="361" t="s">
        <v>289</v>
      </c>
      <c r="B65" s="362" t="s">
        <v>411</v>
      </c>
      <c r="C65" s="436">
        <f t="shared" si="0"/>
        <v>31531</v>
      </c>
      <c r="D65" s="408">
        <v>4500</v>
      </c>
      <c r="E65" s="408">
        <v>0</v>
      </c>
      <c r="F65" s="408">
        <v>5146</v>
      </c>
      <c r="G65" s="408">
        <v>2722</v>
      </c>
      <c r="H65" s="408">
        <v>8688</v>
      </c>
      <c r="I65" s="408">
        <v>492</v>
      </c>
      <c r="J65" s="408">
        <v>2818</v>
      </c>
      <c r="K65" s="408">
        <v>0</v>
      </c>
      <c r="L65" s="408">
        <v>7165</v>
      </c>
      <c r="M65" s="991" t="s">
        <v>413</v>
      </c>
      <c r="N65" s="992"/>
    </row>
    <row r="66" spans="1:14" ht="33.75">
      <c r="A66" s="365" t="s">
        <v>599</v>
      </c>
      <c r="B66" s="366" t="s">
        <v>600</v>
      </c>
      <c r="C66" s="471">
        <f t="shared" si="0"/>
        <v>8267</v>
      </c>
      <c r="D66" s="410">
        <v>496</v>
      </c>
      <c r="E66" s="410">
        <v>0</v>
      </c>
      <c r="F66" s="410">
        <v>5146</v>
      </c>
      <c r="G66" s="410">
        <v>433</v>
      </c>
      <c r="H66" s="410">
        <v>183</v>
      </c>
      <c r="I66" s="410">
        <v>208</v>
      </c>
      <c r="J66" s="410">
        <v>557</v>
      </c>
      <c r="K66" s="410">
        <v>0</v>
      </c>
      <c r="L66" s="410">
        <v>1244</v>
      </c>
      <c r="M66" s="995" t="s">
        <v>414</v>
      </c>
      <c r="N66" s="996"/>
    </row>
    <row r="67" spans="1:14" ht="40.5" customHeight="1">
      <c r="A67" s="369" t="s">
        <v>601</v>
      </c>
      <c r="B67" s="370" t="s">
        <v>415</v>
      </c>
      <c r="C67" s="436">
        <f t="shared" si="0"/>
        <v>11741</v>
      </c>
      <c r="D67" s="408">
        <v>1999</v>
      </c>
      <c r="E67" s="408">
        <v>0</v>
      </c>
      <c r="F67" s="408">
        <v>0</v>
      </c>
      <c r="G67" s="408">
        <v>17</v>
      </c>
      <c r="H67" s="408">
        <v>7642</v>
      </c>
      <c r="I67" s="408">
        <v>0</v>
      </c>
      <c r="J67" s="408">
        <v>2083</v>
      </c>
      <c r="K67" s="408">
        <v>0</v>
      </c>
      <c r="L67" s="408">
        <v>0</v>
      </c>
      <c r="M67" s="993" t="s">
        <v>416</v>
      </c>
      <c r="N67" s="994"/>
    </row>
    <row r="68" spans="1:14">
      <c r="A68" s="365" t="s">
        <v>602</v>
      </c>
      <c r="B68" s="366" t="s">
        <v>417</v>
      </c>
      <c r="C68" s="471">
        <f t="shared" si="0"/>
        <v>585</v>
      </c>
      <c r="D68" s="410">
        <v>408</v>
      </c>
      <c r="E68" s="410">
        <v>0</v>
      </c>
      <c r="F68" s="410">
        <v>0</v>
      </c>
      <c r="G68" s="410">
        <v>0</v>
      </c>
      <c r="H68" s="410">
        <v>15</v>
      </c>
      <c r="I68" s="410">
        <v>73</v>
      </c>
      <c r="J68" s="410">
        <v>89</v>
      </c>
      <c r="K68" s="410">
        <v>0</v>
      </c>
      <c r="L68" s="410">
        <v>0</v>
      </c>
      <c r="M68" s="995" t="s">
        <v>418</v>
      </c>
      <c r="N68" s="996"/>
    </row>
    <row r="69" spans="1:14" ht="15.75" thickBot="1">
      <c r="A69" s="638" t="s">
        <v>603</v>
      </c>
      <c r="B69" s="639" t="s">
        <v>691</v>
      </c>
      <c r="C69" s="650">
        <f t="shared" si="0"/>
        <v>3684</v>
      </c>
      <c r="D69" s="641">
        <v>767</v>
      </c>
      <c r="E69" s="641">
        <v>0</v>
      </c>
      <c r="F69" s="641">
        <v>0</v>
      </c>
      <c r="G69" s="641">
        <v>2125</v>
      </c>
      <c r="H69" s="641">
        <v>792</v>
      </c>
      <c r="I69" s="641">
        <v>0</v>
      </c>
      <c r="J69" s="641">
        <v>0</v>
      </c>
      <c r="K69" s="641">
        <v>0</v>
      </c>
      <c r="L69" s="641">
        <v>0</v>
      </c>
      <c r="M69" s="1072" t="s">
        <v>729</v>
      </c>
      <c r="N69" s="1073"/>
    </row>
    <row r="70" spans="1:14" ht="15.75" thickTop="1">
      <c r="A70" s="587" t="s">
        <v>604</v>
      </c>
      <c r="B70" s="588" t="s">
        <v>419</v>
      </c>
      <c r="C70" s="626">
        <f t="shared" si="0"/>
        <v>7254</v>
      </c>
      <c r="D70" s="590">
        <v>830</v>
      </c>
      <c r="E70" s="590">
        <v>0</v>
      </c>
      <c r="F70" s="590">
        <v>0</v>
      </c>
      <c r="G70" s="590">
        <v>147</v>
      </c>
      <c r="H70" s="590">
        <v>56</v>
      </c>
      <c r="I70" s="590">
        <v>211</v>
      </c>
      <c r="J70" s="590">
        <v>89</v>
      </c>
      <c r="K70" s="590">
        <v>0</v>
      </c>
      <c r="L70" s="590">
        <v>5921</v>
      </c>
      <c r="M70" s="939" t="s">
        <v>420</v>
      </c>
      <c r="N70" s="940"/>
    </row>
    <row r="71" spans="1:14">
      <c r="A71" s="599" t="s">
        <v>448</v>
      </c>
      <c r="B71" s="600" t="s">
        <v>421</v>
      </c>
      <c r="C71" s="436">
        <f t="shared" si="0"/>
        <v>6530</v>
      </c>
      <c r="D71" s="601">
        <v>0</v>
      </c>
      <c r="E71" s="601">
        <v>0</v>
      </c>
      <c r="F71" s="601">
        <v>0</v>
      </c>
      <c r="G71" s="601">
        <v>0</v>
      </c>
      <c r="H71" s="601">
        <v>315</v>
      </c>
      <c r="I71" s="601">
        <v>0</v>
      </c>
      <c r="J71" s="601">
        <v>0</v>
      </c>
      <c r="K71" s="601">
        <v>0</v>
      </c>
      <c r="L71" s="601">
        <v>6215</v>
      </c>
      <c r="M71" s="1005" t="s">
        <v>422</v>
      </c>
      <c r="N71" s="1006"/>
    </row>
    <row r="72" spans="1:14" ht="49.5" customHeight="1" thickBot="1">
      <c r="A72" s="701" t="s">
        <v>605</v>
      </c>
      <c r="B72" s="704" t="s">
        <v>423</v>
      </c>
      <c r="C72" s="702">
        <f t="shared" si="0"/>
        <v>6530</v>
      </c>
      <c r="D72" s="703">
        <v>0</v>
      </c>
      <c r="E72" s="703">
        <v>0</v>
      </c>
      <c r="F72" s="703">
        <v>0</v>
      </c>
      <c r="G72" s="703">
        <v>0</v>
      </c>
      <c r="H72" s="703">
        <v>315</v>
      </c>
      <c r="I72" s="703">
        <v>0</v>
      </c>
      <c r="J72" s="703">
        <v>0</v>
      </c>
      <c r="K72" s="703">
        <v>0</v>
      </c>
      <c r="L72" s="703">
        <v>6215</v>
      </c>
      <c r="M72" s="1102" t="s">
        <v>424</v>
      </c>
      <c r="N72" s="1103"/>
    </row>
    <row r="73" spans="1:14" s="3" customFormat="1" ht="13.9" customHeight="1" thickTop="1">
      <c r="A73" s="599" t="s">
        <v>606</v>
      </c>
      <c r="B73" s="600" t="s">
        <v>425</v>
      </c>
      <c r="C73" s="436">
        <f t="shared" si="0"/>
        <v>973</v>
      </c>
      <c r="D73" s="601">
        <v>114</v>
      </c>
      <c r="E73" s="601">
        <v>0</v>
      </c>
      <c r="F73" s="601">
        <v>0</v>
      </c>
      <c r="G73" s="601">
        <v>215</v>
      </c>
      <c r="H73" s="601">
        <v>0</v>
      </c>
      <c r="I73" s="601">
        <v>97</v>
      </c>
      <c r="J73" s="601">
        <v>0</v>
      </c>
      <c r="K73" s="601">
        <v>0</v>
      </c>
      <c r="L73" s="601">
        <v>547</v>
      </c>
      <c r="M73" s="1005" t="s">
        <v>426</v>
      </c>
      <c r="N73" s="1006"/>
    </row>
    <row r="74" spans="1:14" ht="22.5">
      <c r="A74" s="365" t="s">
        <v>608</v>
      </c>
      <c r="B74" s="366" t="s">
        <v>647</v>
      </c>
      <c r="C74" s="471">
        <f t="shared" ref="C74:C98" si="1">SUM(D74:L74)</f>
        <v>621</v>
      </c>
      <c r="D74" s="410">
        <v>79</v>
      </c>
      <c r="E74" s="410">
        <v>0</v>
      </c>
      <c r="F74" s="410">
        <v>0</v>
      </c>
      <c r="G74" s="410">
        <v>215</v>
      </c>
      <c r="H74" s="410">
        <v>0</v>
      </c>
      <c r="I74" s="410">
        <v>20</v>
      </c>
      <c r="J74" s="410">
        <v>0</v>
      </c>
      <c r="K74" s="410">
        <v>0</v>
      </c>
      <c r="L74" s="410">
        <v>307</v>
      </c>
      <c r="M74" s="995" t="s">
        <v>428</v>
      </c>
      <c r="N74" s="996"/>
    </row>
    <row r="75" spans="1:14" ht="13.9" customHeight="1">
      <c r="A75" s="369" t="s">
        <v>558</v>
      </c>
      <c r="B75" s="370" t="s">
        <v>429</v>
      </c>
      <c r="C75" s="436">
        <f t="shared" si="1"/>
        <v>352</v>
      </c>
      <c r="D75" s="408">
        <v>35</v>
      </c>
      <c r="E75" s="408">
        <v>0</v>
      </c>
      <c r="F75" s="408">
        <v>0</v>
      </c>
      <c r="G75" s="408">
        <v>0</v>
      </c>
      <c r="H75" s="408">
        <v>0</v>
      </c>
      <c r="I75" s="408">
        <v>77</v>
      </c>
      <c r="J75" s="408">
        <v>0</v>
      </c>
      <c r="K75" s="408">
        <v>0</v>
      </c>
      <c r="L75" s="408">
        <v>240</v>
      </c>
      <c r="M75" s="993" t="s">
        <v>431</v>
      </c>
      <c r="N75" s="994"/>
    </row>
    <row r="76" spans="1:14" ht="13.9" customHeight="1">
      <c r="A76" s="371" t="s">
        <v>609</v>
      </c>
      <c r="B76" s="372" t="s">
        <v>432</v>
      </c>
      <c r="C76" s="471">
        <f t="shared" si="1"/>
        <v>398</v>
      </c>
      <c r="D76" s="410">
        <v>20</v>
      </c>
      <c r="E76" s="410">
        <v>0</v>
      </c>
      <c r="F76" s="410">
        <v>0</v>
      </c>
      <c r="G76" s="410">
        <v>92</v>
      </c>
      <c r="H76" s="410">
        <v>16</v>
      </c>
      <c r="I76" s="410">
        <v>0</v>
      </c>
      <c r="J76" s="410">
        <v>0</v>
      </c>
      <c r="K76" s="410">
        <v>144</v>
      </c>
      <c r="L76" s="410">
        <v>126</v>
      </c>
      <c r="M76" s="999" t="s">
        <v>433</v>
      </c>
      <c r="N76" s="1000"/>
    </row>
    <row r="77" spans="1:14">
      <c r="A77" s="365" t="s">
        <v>610</v>
      </c>
      <c r="B77" s="366" t="s">
        <v>434</v>
      </c>
      <c r="C77" s="471">
        <f t="shared" si="1"/>
        <v>398</v>
      </c>
      <c r="D77" s="410">
        <v>20</v>
      </c>
      <c r="E77" s="410">
        <v>0</v>
      </c>
      <c r="F77" s="410">
        <v>0</v>
      </c>
      <c r="G77" s="410">
        <v>92</v>
      </c>
      <c r="H77" s="410">
        <v>16</v>
      </c>
      <c r="I77" s="410">
        <v>0</v>
      </c>
      <c r="J77" s="410">
        <v>0</v>
      </c>
      <c r="K77" s="410">
        <v>144</v>
      </c>
      <c r="L77" s="410">
        <v>126</v>
      </c>
      <c r="M77" s="995" t="s">
        <v>435</v>
      </c>
      <c r="N77" s="996"/>
    </row>
    <row r="78" spans="1:14">
      <c r="A78" s="361" t="s">
        <v>518</v>
      </c>
      <c r="B78" s="362" t="s">
        <v>436</v>
      </c>
      <c r="C78" s="436">
        <f t="shared" si="1"/>
        <v>145831</v>
      </c>
      <c r="D78" s="408">
        <v>7091</v>
      </c>
      <c r="E78" s="408">
        <v>0</v>
      </c>
      <c r="F78" s="408">
        <v>95335</v>
      </c>
      <c r="G78" s="408">
        <v>1314</v>
      </c>
      <c r="H78" s="408">
        <v>3575</v>
      </c>
      <c r="I78" s="408">
        <v>1849</v>
      </c>
      <c r="J78" s="408">
        <v>159</v>
      </c>
      <c r="K78" s="408">
        <v>18</v>
      </c>
      <c r="L78" s="408">
        <v>36490</v>
      </c>
      <c r="M78" s="991" t="s">
        <v>437</v>
      </c>
      <c r="N78" s="992"/>
    </row>
    <row r="79" spans="1:14">
      <c r="A79" s="365" t="s">
        <v>611</v>
      </c>
      <c r="B79" s="366" t="s">
        <v>436</v>
      </c>
      <c r="C79" s="471">
        <f t="shared" si="1"/>
        <v>145831</v>
      </c>
      <c r="D79" s="410">
        <v>7091</v>
      </c>
      <c r="E79" s="410">
        <v>0</v>
      </c>
      <c r="F79" s="410">
        <v>95335</v>
      </c>
      <c r="G79" s="410">
        <v>1314</v>
      </c>
      <c r="H79" s="410">
        <v>3575</v>
      </c>
      <c r="I79" s="410">
        <v>1849</v>
      </c>
      <c r="J79" s="410">
        <v>159</v>
      </c>
      <c r="K79" s="410">
        <v>18</v>
      </c>
      <c r="L79" s="410">
        <v>36490</v>
      </c>
      <c r="M79" s="995" t="s">
        <v>438</v>
      </c>
      <c r="N79" s="996"/>
    </row>
    <row r="80" spans="1:14">
      <c r="A80" s="361" t="s">
        <v>340</v>
      </c>
      <c r="B80" s="362" t="s">
        <v>439</v>
      </c>
      <c r="C80" s="436">
        <f t="shared" si="1"/>
        <v>1276</v>
      </c>
      <c r="D80" s="408">
        <v>109</v>
      </c>
      <c r="E80" s="408">
        <v>0</v>
      </c>
      <c r="F80" s="408">
        <v>14</v>
      </c>
      <c r="G80" s="408">
        <v>92</v>
      </c>
      <c r="H80" s="408">
        <v>29</v>
      </c>
      <c r="I80" s="408">
        <v>43</v>
      </c>
      <c r="J80" s="408">
        <v>0</v>
      </c>
      <c r="K80" s="408">
        <v>0</v>
      </c>
      <c r="L80" s="408">
        <v>989</v>
      </c>
      <c r="M80" s="991" t="s">
        <v>440</v>
      </c>
      <c r="N80" s="992"/>
    </row>
    <row r="81" spans="1:14" ht="22.5">
      <c r="A81" s="365" t="s">
        <v>612</v>
      </c>
      <c r="B81" s="366" t="s">
        <v>441</v>
      </c>
      <c r="C81" s="471">
        <f t="shared" si="1"/>
        <v>203</v>
      </c>
      <c r="D81" s="410">
        <v>101</v>
      </c>
      <c r="E81" s="410">
        <v>0</v>
      </c>
      <c r="F81" s="410">
        <v>14</v>
      </c>
      <c r="G81" s="410">
        <v>16</v>
      </c>
      <c r="H81" s="410">
        <v>29</v>
      </c>
      <c r="I81" s="410">
        <v>43</v>
      </c>
      <c r="J81" s="410">
        <v>0</v>
      </c>
      <c r="K81" s="410">
        <v>0</v>
      </c>
      <c r="L81" s="410">
        <v>0</v>
      </c>
      <c r="M81" s="995" t="s">
        <v>442</v>
      </c>
      <c r="N81" s="996"/>
    </row>
    <row r="82" spans="1:14">
      <c r="A82" s="369" t="s">
        <v>613</v>
      </c>
      <c r="B82" s="370" t="s">
        <v>443</v>
      </c>
      <c r="C82" s="436">
        <f t="shared" si="1"/>
        <v>1073</v>
      </c>
      <c r="D82" s="408">
        <v>8</v>
      </c>
      <c r="E82" s="408">
        <v>0</v>
      </c>
      <c r="F82" s="408">
        <v>0</v>
      </c>
      <c r="G82" s="408">
        <v>76</v>
      </c>
      <c r="H82" s="408">
        <v>0</v>
      </c>
      <c r="I82" s="408">
        <v>0</v>
      </c>
      <c r="J82" s="408">
        <v>0</v>
      </c>
      <c r="K82" s="408">
        <v>0</v>
      </c>
      <c r="L82" s="408">
        <v>989</v>
      </c>
      <c r="M82" s="993" t="s">
        <v>444</v>
      </c>
      <c r="N82" s="994"/>
    </row>
    <row r="83" spans="1:14" ht="22.5">
      <c r="A83" s="371" t="s">
        <v>374</v>
      </c>
      <c r="B83" s="372" t="s">
        <v>445</v>
      </c>
      <c r="C83" s="471">
        <f t="shared" si="1"/>
        <v>283797</v>
      </c>
      <c r="D83" s="410">
        <v>31153</v>
      </c>
      <c r="E83" s="410">
        <v>0</v>
      </c>
      <c r="F83" s="410">
        <v>83399</v>
      </c>
      <c r="G83" s="410">
        <v>27026</v>
      </c>
      <c r="H83" s="410">
        <v>12391</v>
      </c>
      <c r="I83" s="410">
        <v>37728</v>
      </c>
      <c r="J83" s="410">
        <v>3393</v>
      </c>
      <c r="K83" s="410">
        <v>71730</v>
      </c>
      <c r="L83" s="410">
        <v>16977</v>
      </c>
      <c r="M83" s="999" t="s">
        <v>446</v>
      </c>
      <c r="N83" s="1000"/>
    </row>
    <row r="84" spans="1:14">
      <c r="A84" s="369" t="s">
        <v>614</v>
      </c>
      <c r="B84" s="370" t="s">
        <v>447</v>
      </c>
      <c r="C84" s="436">
        <f t="shared" si="1"/>
        <v>1224</v>
      </c>
      <c r="D84" s="408">
        <v>10</v>
      </c>
      <c r="E84" s="408">
        <v>0</v>
      </c>
      <c r="F84" s="408">
        <v>0</v>
      </c>
      <c r="G84" s="408">
        <v>12</v>
      </c>
      <c r="H84" s="408">
        <v>0</v>
      </c>
      <c r="I84" s="408">
        <v>0</v>
      </c>
      <c r="J84" s="408">
        <v>0</v>
      </c>
      <c r="K84" s="408">
        <v>0</v>
      </c>
      <c r="L84" s="408">
        <v>1202</v>
      </c>
      <c r="M84" s="993" t="s">
        <v>449</v>
      </c>
      <c r="N84" s="994"/>
    </row>
    <row r="85" spans="1:14">
      <c r="A85" s="365" t="s">
        <v>728</v>
      </c>
      <c r="B85" s="366" t="s">
        <v>450</v>
      </c>
      <c r="C85" s="471">
        <f t="shared" si="1"/>
        <v>819</v>
      </c>
      <c r="D85" s="410">
        <v>14</v>
      </c>
      <c r="E85" s="410">
        <v>0</v>
      </c>
      <c r="F85" s="410">
        <v>0</v>
      </c>
      <c r="G85" s="410">
        <v>14</v>
      </c>
      <c r="H85" s="410">
        <v>14</v>
      </c>
      <c r="I85" s="410">
        <v>21</v>
      </c>
      <c r="J85" s="410">
        <v>0</v>
      </c>
      <c r="K85" s="410">
        <v>0</v>
      </c>
      <c r="L85" s="410">
        <v>756</v>
      </c>
      <c r="M85" s="995" t="s">
        <v>451</v>
      </c>
      <c r="N85" s="996"/>
    </row>
    <row r="86" spans="1:14">
      <c r="A86" s="369" t="s">
        <v>615</v>
      </c>
      <c r="B86" s="370" t="s">
        <v>452</v>
      </c>
      <c r="C86" s="436">
        <f t="shared" si="1"/>
        <v>271314</v>
      </c>
      <c r="D86" s="408">
        <v>30880</v>
      </c>
      <c r="E86" s="408">
        <v>0</v>
      </c>
      <c r="F86" s="408">
        <v>83399</v>
      </c>
      <c r="G86" s="408">
        <v>26882</v>
      </c>
      <c r="H86" s="408">
        <v>12042</v>
      </c>
      <c r="I86" s="408">
        <v>37400</v>
      </c>
      <c r="J86" s="408">
        <v>3393</v>
      </c>
      <c r="K86" s="408">
        <v>71730</v>
      </c>
      <c r="L86" s="408">
        <v>5588</v>
      </c>
      <c r="M86" s="993" t="s">
        <v>453</v>
      </c>
      <c r="N86" s="994"/>
    </row>
    <row r="87" spans="1:14" ht="24">
      <c r="A87" s="387" t="s">
        <v>454</v>
      </c>
      <c r="B87" s="388" t="s">
        <v>455</v>
      </c>
      <c r="C87" s="471">
        <f t="shared" si="1"/>
        <v>700905</v>
      </c>
      <c r="D87" s="410">
        <v>171815</v>
      </c>
      <c r="E87" s="410">
        <v>915</v>
      </c>
      <c r="F87" s="410">
        <v>75932</v>
      </c>
      <c r="G87" s="410">
        <v>2311</v>
      </c>
      <c r="H87" s="410">
        <v>369688</v>
      </c>
      <c r="I87" s="410">
        <v>33369</v>
      </c>
      <c r="J87" s="410">
        <v>20525</v>
      </c>
      <c r="K87" s="410">
        <v>6608</v>
      </c>
      <c r="L87" s="410">
        <v>19742</v>
      </c>
      <c r="M87" s="1061" t="s">
        <v>456</v>
      </c>
      <c r="N87" s="1062"/>
    </row>
    <row r="88" spans="1:14" ht="22.5">
      <c r="A88" s="361" t="s">
        <v>616</v>
      </c>
      <c r="B88" s="362" t="s">
        <v>455</v>
      </c>
      <c r="C88" s="436">
        <f t="shared" si="1"/>
        <v>700905</v>
      </c>
      <c r="D88" s="408">
        <v>171815</v>
      </c>
      <c r="E88" s="408">
        <v>915</v>
      </c>
      <c r="F88" s="408">
        <v>75932</v>
      </c>
      <c r="G88" s="408">
        <v>2311</v>
      </c>
      <c r="H88" s="408">
        <v>369688</v>
      </c>
      <c r="I88" s="408">
        <v>33369</v>
      </c>
      <c r="J88" s="408">
        <v>20525</v>
      </c>
      <c r="K88" s="408">
        <v>6608</v>
      </c>
      <c r="L88" s="408">
        <v>19742</v>
      </c>
      <c r="M88" s="991" t="s">
        <v>457</v>
      </c>
      <c r="N88" s="992"/>
    </row>
    <row r="89" spans="1:14" ht="24">
      <c r="A89" s="387" t="s">
        <v>458</v>
      </c>
      <c r="B89" s="388" t="s">
        <v>459</v>
      </c>
      <c r="C89" s="471">
        <f t="shared" si="1"/>
        <v>134045</v>
      </c>
      <c r="D89" s="410">
        <v>12832</v>
      </c>
      <c r="E89" s="410">
        <v>0</v>
      </c>
      <c r="F89" s="410">
        <v>65705</v>
      </c>
      <c r="G89" s="410">
        <v>2177</v>
      </c>
      <c r="H89" s="410">
        <v>18672</v>
      </c>
      <c r="I89" s="410">
        <v>2254</v>
      </c>
      <c r="J89" s="410">
        <v>10857</v>
      </c>
      <c r="K89" s="410">
        <v>6653</v>
      </c>
      <c r="L89" s="410">
        <v>14895</v>
      </c>
      <c r="M89" s="1061" t="s">
        <v>460</v>
      </c>
      <c r="N89" s="1062"/>
    </row>
    <row r="90" spans="1:14">
      <c r="A90" s="361" t="s">
        <v>367</v>
      </c>
      <c r="B90" s="362" t="s">
        <v>461</v>
      </c>
      <c r="C90" s="436">
        <f t="shared" si="1"/>
        <v>35309</v>
      </c>
      <c r="D90" s="408">
        <v>1084</v>
      </c>
      <c r="E90" s="408">
        <v>0</v>
      </c>
      <c r="F90" s="408">
        <v>13124</v>
      </c>
      <c r="G90" s="408">
        <v>333</v>
      </c>
      <c r="H90" s="408">
        <v>3886</v>
      </c>
      <c r="I90" s="408">
        <v>366</v>
      </c>
      <c r="J90" s="408">
        <v>7004</v>
      </c>
      <c r="K90" s="408">
        <v>5064</v>
      </c>
      <c r="L90" s="408">
        <v>4448</v>
      </c>
      <c r="M90" s="991" t="s">
        <v>462</v>
      </c>
      <c r="N90" s="992"/>
    </row>
    <row r="91" spans="1:14">
      <c r="A91" s="365" t="s">
        <v>617</v>
      </c>
      <c r="B91" s="366" t="s">
        <v>461</v>
      </c>
      <c r="C91" s="471">
        <f t="shared" si="1"/>
        <v>35309</v>
      </c>
      <c r="D91" s="410">
        <v>1084</v>
      </c>
      <c r="E91" s="410">
        <v>0</v>
      </c>
      <c r="F91" s="410">
        <v>13124</v>
      </c>
      <c r="G91" s="410">
        <v>333</v>
      </c>
      <c r="H91" s="410">
        <v>3886</v>
      </c>
      <c r="I91" s="410">
        <v>366</v>
      </c>
      <c r="J91" s="410">
        <v>7004</v>
      </c>
      <c r="K91" s="410">
        <v>5064</v>
      </c>
      <c r="L91" s="410">
        <v>4448</v>
      </c>
      <c r="M91" s="995" t="s">
        <v>462</v>
      </c>
      <c r="N91" s="996"/>
    </row>
    <row r="92" spans="1:14" ht="22.5">
      <c r="A92" s="361" t="s">
        <v>363</v>
      </c>
      <c r="B92" s="362" t="s">
        <v>463</v>
      </c>
      <c r="C92" s="436">
        <f t="shared" si="1"/>
        <v>89737</v>
      </c>
      <c r="D92" s="408">
        <v>10282</v>
      </c>
      <c r="E92" s="408">
        <v>0</v>
      </c>
      <c r="F92" s="408">
        <v>50790</v>
      </c>
      <c r="G92" s="408">
        <v>1643</v>
      </c>
      <c r="H92" s="408">
        <v>11745</v>
      </c>
      <c r="I92" s="408">
        <v>1888</v>
      </c>
      <c r="J92" s="408">
        <v>3386</v>
      </c>
      <c r="K92" s="408">
        <v>1589</v>
      </c>
      <c r="L92" s="408">
        <v>8414</v>
      </c>
      <c r="M92" s="991" t="s">
        <v>464</v>
      </c>
      <c r="N92" s="992"/>
    </row>
    <row r="93" spans="1:14">
      <c r="A93" s="365" t="s">
        <v>618</v>
      </c>
      <c r="B93" s="366" t="s">
        <v>619</v>
      </c>
      <c r="C93" s="471">
        <f t="shared" si="1"/>
        <v>2216</v>
      </c>
      <c r="D93" s="410">
        <v>786</v>
      </c>
      <c r="E93" s="410">
        <v>0</v>
      </c>
      <c r="F93" s="410">
        <v>0</v>
      </c>
      <c r="G93" s="410">
        <v>0</v>
      </c>
      <c r="H93" s="410">
        <v>54</v>
      </c>
      <c r="I93" s="410">
        <v>0</v>
      </c>
      <c r="J93" s="410">
        <v>379</v>
      </c>
      <c r="K93" s="410">
        <v>82</v>
      </c>
      <c r="L93" s="410">
        <v>915</v>
      </c>
      <c r="M93" s="995" t="s">
        <v>727</v>
      </c>
      <c r="N93" s="996"/>
    </row>
    <row r="94" spans="1:14">
      <c r="A94" s="369" t="s">
        <v>620</v>
      </c>
      <c r="B94" s="370" t="s">
        <v>465</v>
      </c>
      <c r="C94" s="436">
        <f t="shared" si="1"/>
        <v>65085</v>
      </c>
      <c r="D94" s="408">
        <v>3896</v>
      </c>
      <c r="E94" s="408">
        <v>0</v>
      </c>
      <c r="F94" s="408">
        <v>44975</v>
      </c>
      <c r="G94" s="408">
        <v>58</v>
      </c>
      <c r="H94" s="408">
        <v>11146</v>
      </c>
      <c r="I94" s="408">
        <v>1622</v>
      </c>
      <c r="J94" s="408">
        <v>2939</v>
      </c>
      <c r="K94" s="408">
        <v>181</v>
      </c>
      <c r="L94" s="408">
        <v>268</v>
      </c>
      <c r="M94" s="993" t="s">
        <v>466</v>
      </c>
      <c r="N94" s="994"/>
    </row>
    <row r="95" spans="1:14">
      <c r="A95" s="365" t="s">
        <v>621</v>
      </c>
      <c r="B95" s="366" t="s">
        <v>467</v>
      </c>
      <c r="C95" s="471">
        <f t="shared" si="1"/>
        <v>13533</v>
      </c>
      <c r="D95" s="410">
        <v>5600</v>
      </c>
      <c r="E95" s="410">
        <v>0</v>
      </c>
      <c r="F95" s="410">
        <v>5801</v>
      </c>
      <c r="G95" s="410">
        <v>426</v>
      </c>
      <c r="H95" s="410">
        <v>401</v>
      </c>
      <c r="I95" s="410">
        <v>0</v>
      </c>
      <c r="J95" s="410">
        <v>0</v>
      </c>
      <c r="K95" s="410">
        <v>1305</v>
      </c>
      <c r="L95" s="410">
        <v>0</v>
      </c>
      <c r="M95" s="995" t="s">
        <v>468</v>
      </c>
      <c r="N95" s="996"/>
    </row>
    <row r="96" spans="1:14">
      <c r="A96" s="369" t="s">
        <v>622</v>
      </c>
      <c r="B96" s="370" t="s">
        <v>469</v>
      </c>
      <c r="C96" s="436">
        <f t="shared" si="1"/>
        <v>8903</v>
      </c>
      <c r="D96" s="408">
        <v>0</v>
      </c>
      <c r="E96" s="408">
        <v>0</v>
      </c>
      <c r="F96" s="408">
        <v>14</v>
      </c>
      <c r="G96" s="408">
        <v>1159</v>
      </c>
      <c r="H96" s="408">
        <v>144</v>
      </c>
      <c r="I96" s="408">
        <v>266</v>
      </c>
      <c r="J96" s="408">
        <v>68</v>
      </c>
      <c r="K96" s="408">
        <v>21</v>
      </c>
      <c r="L96" s="408">
        <v>7231</v>
      </c>
      <c r="M96" s="993" t="s">
        <v>470</v>
      </c>
      <c r="N96" s="994"/>
    </row>
    <row r="97" spans="1:14" ht="22.5">
      <c r="A97" s="371" t="s">
        <v>430</v>
      </c>
      <c r="B97" s="372" t="s">
        <v>471</v>
      </c>
      <c r="C97" s="471">
        <f t="shared" si="1"/>
        <v>8999</v>
      </c>
      <c r="D97" s="410">
        <v>1466</v>
      </c>
      <c r="E97" s="410">
        <v>0</v>
      </c>
      <c r="F97" s="410">
        <v>1791</v>
      </c>
      <c r="G97" s="410">
        <v>201</v>
      </c>
      <c r="H97" s="410">
        <v>3041</v>
      </c>
      <c r="I97" s="410">
        <v>0</v>
      </c>
      <c r="J97" s="410">
        <v>467</v>
      </c>
      <c r="K97" s="410">
        <v>0</v>
      </c>
      <c r="L97" s="410">
        <v>2033</v>
      </c>
      <c r="M97" s="999" t="s">
        <v>472</v>
      </c>
      <c r="N97" s="1000"/>
    </row>
    <row r="98" spans="1:14" ht="24.75" customHeight="1">
      <c r="A98" s="389" t="s">
        <v>623</v>
      </c>
      <c r="B98" s="390" t="s">
        <v>471</v>
      </c>
      <c r="C98" s="436">
        <f t="shared" si="1"/>
        <v>8999</v>
      </c>
      <c r="D98" s="397">
        <v>1466</v>
      </c>
      <c r="E98" s="397">
        <v>0</v>
      </c>
      <c r="F98" s="397">
        <v>1791</v>
      </c>
      <c r="G98" s="397">
        <v>201</v>
      </c>
      <c r="H98" s="397">
        <v>3041</v>
      </c>
      <c r="I98" s="397">
        <v>0</v>
      </c>
      <c r="J98" s="397">
        <v>467</v>
      </c>
      <c r="K98" s="397">
        <v>0</v>
      </c>
      <c r="L98" s="397">
        <v>2033</v>
      </c>
      <c r="M98" s="1055" t="s">
        <v>472</v>
      </c>
      <c r="N98" s="1056"/>
    </row>
    <row r="99" spans="1:14" ht="27" customHeight="1">
      <c r="A99" s="1057" t="s">
        <v>473</v>
      </c>
      <c r="B99" s="1074"/>
      <c r="C99" s="391">
        <f>SUM(D99:L99)</f>
        <v>24386435</v>
      </c>
      <c r="D99" s="391">
        <v>6426740</v>
      </c>
      <c r="E99" s="391">
        <v>17109</v>
      </c>
      <c r="F99" s="391">
        <v>4884084</v>
      </c>
      <c r="G99" s="391">
        <v>6369789</v>
      </c>
      <c r="H99" s="391">
        <v>2029423</v>
      </c>
      <c r="I99" s="391">
        <v>341123</v>
      </c>
      <c r="J99" s="391">
        <v>1147487</v>
      </c>
      <c r="K99" s="391">
        <v>848188</v>
      </c>
      <c r="L99" s="391">
        <v>2322492</v>
      </c>
      <c r="M99" s="1059" t="s">
        <v>474</v>
      </c>
      <c r="N99" s="1060"/>
    </row>
  </sheetData>
  <mergeCells count="101">
    <mergeCell ref="A99:B99"/>
    <mergeCell ref="M87:N87"/>
    <mergeCell ref="M88:N88"/>
    <mergeCell ref="M89:N89"/>
    <mergeCell ref="M90:N90"/>
    <mergeCell ref="M91:N91"/>
    <mergeCell ref="M92:N92"/>
    <mergeCell ref="M93:N93"/>
    <mergeCell ref="M94:N94"/>
    <mergeCell ref="M95:N95"/>
    <mergeCell ref="M96:N96"/>
    <mergeCell ref="M97:N97"/>
    <mergeCell ref="M98:N98"/>
    <mergeCell ref="M99:N99"/>
    <mergeCell ref="M77:N77"/>
    <mergeCell ref="M84:N84"/>
    <mergeCell ref="M85:N85"/>
    <mergeCell ref="M86:N86"/>
    <mergeCell ref="M78:N78"/>
    <mergeCell ref="M79:N79"/>
    <mergeCell ref="M81:N81"/>
    <mergeCell ref="M82:N82"/>
    <mergeCell ref="M83:N83"/>
    <mergeCell ref="M80:N80"/>
    <mergeCell ref="M68:N68"/>
    <mergeCell ref="M69:N69"/>
    <mergeCell ref="M70:N70"/>
    <mergeCell ref="M71:N71"/>
    <mergeCell ref="M72:N72"/>
    <mergeCell ref="M73:N73"/>
    <mergeCell ref="M74:N74"/>
    <mergeCell ref="M75:N75"/>
    <mergeCell ref="M76:N76"/>
    <mergeCell ref="M60:N60"/>
    <mergeCell ref="M61:N61"/>
    <mergeCell ref="M62:N62"/>
    <mergeCell ref="M63:N63"/>
    <mergeCell ref="M64:N64"/>
    <mergeCell ref="M65:N65"/>
    <mergeCell ref="M66:N66"/>
    <mergeCell ref="M67:N67"/>
    <mergeCell ref="M59:N59"/>
    <mergeCell ref="M44:N44"/>
    <mergeCell ref="M45:N45"/>
    <mergeCell ref="M46:N46"/>
    <mergeCell ref="M47:N47"/>
    <mergeCell ref="M35:N35"/>
    <mergeCell ref="M36:N36"/>
    <mergeCell ref="M37:N37"/>
    <mergeCell ref="M38:N38"/>
    <mergeCell ref="M39:N39"/>
    <mergeCell ref="M40:N40"/>
    <mergeCell ref="M41:N41"/>
    <mergeCell ref="M42:N42"/>
    <mergeCell ref="M43:N43"/>
    <mergeCell ref="M52:N52"/>
    <mergeCell ref="M53:N53"/>
    <mergeCell ref="M54:N54"/>
    <mergeCell ref="M55:N55"/>
    <mergeCell ref="M56:N56"/>
    <mergeCell ref="M58:N58"/>
    <mergeCell ref="M48:N48"/>
    <mergeCell ref="M49:N49"/>
    <mergeCell ref="M50:N50"/>
    <mergeCell ref="M51:N51"/>
    <mergeCell ref="M57:N57"/>
    <mergeCell ref="M26:N26"/>
    <mergeCell ref="M27:N27"/>
    <mergeCell ref="M28:N28"/>
    <mergeCell ref="M29:N29"/>
    <mergeCell ref="M30:N30"/>
    <mergeCell ref="M31:N31"/>
    <mergeCell ref="M33:N33"/>
    <mergeCell ref="M34:N34"/>
    <mergeCell ref="M32:N32"/>
    <mergeCell ref="M16:N16"/>
    <mergeCell ref="M17:N17"/>
    <mergeCell ref="M18:N18"/>
    <mergeCell ref="M20:N20"/>
    <mergeCell ref="M21:N21"/>
    <mergeCell ref="M22:N22"/>
    <mergeCell ref="M23:N23"/>
    <mergeCell ref="M24:N24"/>
    <mergeCell ref="M25:N25"/>
    <mergeCell ref="M19:N19"/>
    <mergeCell ref="M9:N9"/>
    <mergeCell ref="M10:N10"/>
    <mergeCell ref="M11:N11"/>
    <mergeCell ref="M12:N12"/>
    <mergeCell ref="M13:N13"/>
    <mergeCell ref="M14:N14"/>
    <mergeCell ref="M15:N15"/>
    <mergeCell ref="A1:N1"/>
    <mergeCell ref="A2:N2"/>
    <mergeCell ref="A3:N3"/>
    <mergeCell ref="A4:N4"/>
    <mergeCell ref="A5:N5"/>
    <mergeCell ref="A6:B6"/>
    <mergeCell ref="C6:L6"/>
    <mergeCell ref="M7:N7"/>
    <mergeCell ref="M8:N8"/>
  </mergeCells>
  <printOptions horizontalCentered="1"/>
  <pageMargins left="0" right="0" top="0.19685039370078741" bottom="0" header="0.51181102362204722" footer="0.51181102362204722"/>
  <pageSetup paperSize="9" scale="75" orientation="landscape" r:id="rId1"/>
  <headerFooter alignWithMargins="0"/>
  <rowBreaks count="2" manualBreakCount="2">
    <brk id="41" max="13" man="1"/>
    <brk id="70" max="13" man="1"/>
  </rowBreaks>
  <ignoredErrors>
    <ignoredError sqref="A20:A46 A89:B91 A10:A18 A9 A47:B47 A48:B59 A60:B76 A77:B88" numberStoredAsText="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3" tint="0.39994506668294322"/>
  </sheetPr>
  <dimension ref="A1:M102"/>
  <sheetViews>
    <sheetView view="pageBreakPreview" zoomScale="70" zoomScaleNormal="100" zoomScaleSheetLayoutView="70" workbookViewId="0">
      <selection activeCell="I24" sqref="I24"/>
    </sheetView>
  </sheetViews>
  <sheetFormatPr defaultColWidth="8.88671875" defaultRowHeight="15"/>
  <cols>
    <col min="1" max="1" width="5.6640625" style="32" customWidth="1"/>
    <col min="2" max="2" width="35.6640625" style="31" customWidth="1"/>
    <col min="3" max="11" width="9.6640625" style="33" customWidth="1"/>
    <col min="12" max="12" width="40.6640625" style="33" customWidth="1"/>
    <col min="13" max="13" width="0.109375" style="33" customWidth="1"/>
    <col min="14" max="16384" width="8.88671875" style="33"/>
  </cols>
  <sheetData>
    <row r="1" spans="1:13" ht="53.25" customHeight="1"/>
    <row r="2" spans="1:13" ht="20.25">
      <c r="A2" s="854" t="s">
        <v>519</v>
      </c>
      <c r="B2" s="854"/>
      <c r="C2" s="854"/>
      <c r="D2" s="854"/>
      <c r="E2" s="854"/>
      <c r="F2" s="854"/>
      <c r="G2" s="854"/>
      <c r="H2" s="854"/>
      <c r="I2" s="854"/>
      <c r="J2" s="854"/>
      <c r="K2" s="854"/>
      <c r="L2" s="854"/>
      <c r="M2" s="854"/>
    </row>
    <row r="3" spans="1:13" ht="20.25">
      <c r="A3" s="854" t="s">
        <v>271</v>
      </c>
      <c r="B3" s="854"/>
      <c r="C3" s="854"/>
      <c r="D3" s="854"/>
      <c r="E3" s="854"/>
      <c r="F3" s="854"/>
      <c r="G3" s="854"/>
      <c r="H3" s="854"/>
      <c r="I3" s="854"/>
      <c r="J3" s="854"/>
      <c r="K3" s="854"/>
      <c r="L3" s="854"/>
      <c r="M3" s="854"/>
    </row>
    <row r="4" spans="1:13" ht="15.75" customHeight="1">
      <c r="A4" s="907" t="s">
        <v>520</v>
      </c>
      <c r="B4" s="907"/>
      <c r="C4" s="907"/>
      <c r="D4" s="907"/>
      <c r="E4" s="907"/>
      <c r="F4" s="907"/>
      <c r="G4" s="907"/>
      <c r="H4" s="907"/>
      <c r="I4" s="907"/>
      <c r="J4" s="907"/>
      <c r="K4" s="907"/>
      <c r="L4" s="907"/>
      <c r="M4" s="907"/>
    </row>
    <row r="5" spans="1:13" ht="15.75" customHeight="1">
      <c r="A5" s="907" t="s">
        <v>273</v>
      </c>
      <c r="B5" s="907"/>
      <c r="C5" s="907"/>
      <c r="D5" s="907"/>
      <c r="E5" s="907"/>
      <c r="F5" s="907"/>
      <c r="G5" s="907"/>
      <c r="H5" s="907"/>
      <c r="I5" s="907"/>
      <c r="J5" s="907"/>
      <c r="K5" s="907"/>
      <c r="L5" s="907"/>
      <c r="M5" s="907"/>
    </row>
    <row r="6" spans="1:13" ht="15.75">
      <c r="A6" s="908" t="s">
        <v>686</v>
      </c>
      <c r="B6" s="908"/>
      <c r="C6" s="909">
        <v>2021</v>
      </c>
      <c r="D6" s="909"/>
      <c r="E6" s="909"/>
      <c r="F6" s="909"/>
      <c r="G6" s="909"/>
      <c r="H6" s="909"/>
      <c r="I6" s="909"/>
      <c r="J6" s="909"/>
      <c r="K6" s="909"/>
      <c r="L6" s="1106" t="s">
        <v>687</v>
      </c>
      <c r="M6" s="1106"/>
    </row>
    <row r="7" spans="1:13" ht="15" customHeight="1">
      <c r="A7" s="1107" t="s">
        <v>688</v>
      </c>
      <c r="B7" s="977" t="s">
        <v>277</v>
      </c>
      <c r="C7" s="969" t="s">
        <v>630</v>
      </c>
      <c r="D7" s="969" t="s">
        <v>631</v>
      </c>
      <c r="E7" s="969" t="s">
        <v>632</v>
      </c>
      <c r="F7" s="969" t="s">
        <v>523</v>
      </c>
      <c r="G7" s="969"/>
      <c r="H7" s="969"/>
      <c r="I7" s="969" t="s">
        <v>524</v>
      </c>
      <c r="J7" s="969"/>
      <c r="K7" s="969"/>
      <c r="L7" s="984" t="s">
        <v>484</v>
      </c>
      <c r="M7" s="985"/>
    </row>
    <row r="8" spans="1:13">
      <c r="A8" s="1108"/>
      <c r="B8" s="978"/>
      <c r="C8" s="980"/>
      <c r="D8" s="980"/>
      <c r="E8" s="980"/>
      <c r="F8" s="970" t="s">
        <v>525</v>
      </c>
      <c r="G8" s="970"/>
      <c r="H8" s="970"/>
      <c r="I8" s="970" t="s">
        <v>526</v>
      </c>
      <c r="J8" s="970"/>
      <c r="K8" s="970"/>
      <c r="L8" s="986"/>
      <c r="M8" s="986"/>
    </row>
    <row r="9" spans="1:13">
      <c r="A9" s="1108"/>
      <c r="B9" s="978"/>
      <c r="C9" s="981" t="s">
        <v>633</v>
      </c>
      <c r="D9" s="983" t="s">
        <v>634</v>
      </c>
      <c r="E9" s="983" t="s">
        <v>635</v>
      </c>
      <c r="F9" s="35" t="s">
        <v>474</v>
      </c>
      <c r="G9" s="35" t="s">
        <v>527</v>
      </c>
      <c r="H9" s="35" t="s">
        <v>528</v>
      </c>
      <c r="I9" s="35" t="s">
        <v>474</v>
      </c>
      <c r="J9" s="35" t="s">
        <v>529</v>
      </c>
      <c r="K9" s="35" t="s">
        <v>530</v>
      </c>
      <c r="L9" s="986"/>
      <c r="M9" s="986"/>
    </row>
    <row r="10" spans="1:13">
      <c r="A10" s="1109"/>
      <c r="B10" s="979"/>
      <c r="C10" s="982"/>
      <c r="D10" s="970"/>
      <c r="E10" s="970"/>
      <c r="F10" s="37" t="s">
        <v>473</v>
      </c>
      <c r="G10" s="38" t="s">
        <v>531</v>
      </c>
      <c r="H10" s="38" t="s">
        <v>532</v>
      </c>
      <c r="I10" s="470" t="s">
        <v>473</v>
      </c>
      <c r="J10" s="38" t="s">
        <v>533</v>
      </c>
      <c r="K10" s="38" t="s">
        <v>534</v>
      </c>
      <c r="L10" s="987"/>
      <c r="M10" s="987"/>
    </row>
    <row r="11" spans="1:13" s="30" customFormat="1" ht="13.9" customHeight="1">
      <c r="A11" s="381" t="s">
        <v>287</v>
      </c>
      <c r="B11" s="382" t="s">
        <v>288</v>
      </c>
      <c r="C11" s="405">
        <f>+E11-D11</f>
        <v>249907122</v>
      </c>
      <c r="D11" s="406">
        <v>15604005</v>
      </c>
      <c r="E11" s="405">
        <f>+I11-F11</f>
        <v>265511127</v>
      </c>
      <c r="F11" s="405">
        <f>+H11+G11</f>
        <v>29865866</v>
      </c>
      <c r="G11" s="406">
        <v>19344582</v>
      </c>
      <c r="H11" s="456">
        <v>10521284</v>
      </c>
      <c r="I11" s="472">
        <f>+K11+J11</f>
        <v>295376993</v>
      </c>
      <c r="J11" s="463">
        <v>25929214</v>
      </c>
      <c r="K11" s="406">
        <v>269447779</v>
      </c>
      <c r="L11" s="1045" t="s">
        <v>290</v>
      </c>
      <c r="M11" s="1046"/>
    </row>
    <row r="12" spans="1:13" s="30" customFormat="1" ht="13.9" customHeight="1">
      <c r="A12" s="361" t="s">
        <v>291</v>
      </c>
      <c r="B12" s="362" t="s">
        <v>292</v>
      </c>
      <c r="C12" s="407">
        <f>+E12-D12</f>
        <v>241767696</v>
      </c>
      <c r="D12" s="408">
        <v>14464272</v>
      </c>
      <c r="E12" s="407">
        <f>+I12-F12</f>
        <v>256231968</v>
      </c>
      <c r="F12" s="407">
        <f>+H12+G12</f>
        <v>26715536</v>
      </c>
      <c r="G12" s="408">
        <v>17912757</v>
      </c>
      <c r="H12" s="457">
        <v>8802779</v>
      </c>
      <c r="I12" s="457">
        <f t="shared" ref="I12:I76" si="0">+K12+J12</f>
        <v>282947504</v>
      </c>
      <c r="J12" s="464">
        <v>22684275</v>
      </c>
      <c r="K12" s="408">
        <v>260263229</v>
      </c>
      <c r="L12" s="485" t="s">
        <v>293</v>
      </c>
      <c r="M12" s="486"/>
    </row>
    <row r="13" spans="1:13" s="30" customFormat="1" ht="13.9" customHeight="1">
      <c r="A13" s="371" t="s">
        <v>294</v>
      </c>
      <c r="B13" s="372" t="s">
        <v>295</v>
      </c>
      <c r="C13" s="409">
        <f t="shared" ref="C13:C63" si="1">+E13-D13</f>
        <v>1595473</v>
      </c>
      <c r="D13" s="410">
        <v>130716</v>
      </c>
      <c r="E13" s="409">
        <f t="shared" ref="E13:E63" si="2">+I13-F13</f>
        <v>1726189</v>
      </c>
      <c r="F13" s="409">
        <f t="shared" ref="F13:F63" si="3">+H13+G13</f>
        <v>374858</v>
      </c>
      <c r="G13" s="410">
        <v>69745</v>
      </c>
      <c r="H13" s="458">
        <v>305113</v>
      </c>
      <c r="I13" s="471">
        <f t="shared" si="0"/>
        <v>2101047</v>
      </c>
      <c r="J13" s="465">
        <v>11267</v>
      </c>
      <c r="K13" s="410">
        <v>2089780</v>
      </c>
      <c r="L13" s="999" t="s">
        <v>296</v>
      </c>
      <c r="M13" s="1000"/>
    </row>
    <row r="14" spans="1:13" s="30" customFormat="1" ht="13.9" customHeight="1">
      <c r="A14" s="369" t="s">
        <v>297</v>
      </c>
      <c r="B14" s="370" t="s">
        <v>298</v>
      </c>
      <c r="C14" s="407">
        <f t="shared" si="1"/>
        <v>1595473</v>
      </c>
      <c r="D14" s="408">
        <v>130716</v>
      </c>
      <c r="E14" s="407">
        <f t="shared" si="2"/>
        <v>1726189</v>
      </c>
      <c r="F14" s="407">
        <f t="shared" si="3"/>
        <v>374858</v>
      </c>
      <c r="G14" s="408">
        <v>69745</v>
      </c>
      <c r="H14" s="457">
        <v>305113</v>
      </c>
      <c r="I14" s="457">
        <f t="shared" si="0"/>
        <v>2101047</v>
      </c>
      <c r="J14" s="464">
        <v>11267</v>
      </c>
      <c r="K14" s="408">
        <v>2089780</v>
      </c>
      <c r="L14" s="1104" t="s">
        <v>299</v>
      </c>
      <c r="M14" s="1105"/>
    </row>
    <row r="15" spans="1:13" s="30" customFormat="1" ht="13.9" customHeight="1">
      <c r="A15" s="371" t="s">
        <v>300</v>
      </c>
      <c r="B15" s="372" t="s">
        <v>301</v>
      </c>
      <c r="C15" s="409">
        <f t="shared" si="1"/>
        <v>6543953</v>
      </c>
      <c r="D15" s="410">
        <v>1009017</v>
      </c>
      <c r="E15" s="409">
        <f t="shared" si="2"/>
        <v>7552970</v>
      </c>
      <c r="F15" s="409">
        <f t="shared" si="3"/>
        <v>2775472</v>
      </c>
      <c r="G15" s="410">
        <v>1362080</v>
      </c>
      <c r="H15" s="458">
        <v>1413392</v>
      </c>
      <c r="I15" s="471">
        <f t="shared" si="0"/>
        <v>10328442</v>
      </c>
      <c r="J15" s="465">
        <v>3233672</v>
      </c>
      <c r="K15" s="410">
        <v>7094770</v>
      </c>
      <c r="L15" s="999" t="s">
        <v>302</v>
      </c>
      <c r="M15" s="1000"/>
    </row>
    <row r="16" spans="1:13" s="30" customFormat="1" ht="13.9" customHeight="1">
      <c r="A16" s="369" t="s">
        <v>303</v>
      </c>
      <c r="B16" s="370" t="s">
        <v>304</v>
      </c>
      <c r="C16" s="407">
        <f t="shared" si="1"/>
        <v>6543953</v>
      </c>
      <c r="D16" s="408">
        <v>1009017</v>
      </c>
      <c r="E16" s="407">
        <f t="shared" si="2"/>
        <v>7552970</v>
      </c>
      <c r="F16" s="407">
        <f t="shared" si="3"/>
        <v>2775472</v>
      </c>
      <c r="G16" s="408">
        <v>1362080</v>
      </c>
      <c r="H16" s="457">
        <v>1413392</v>
      </c>
      <c r="I16" s="457">
        <f t="shared" si="0"/>
        <v>10328442</v>
      </c>
      <c r="J16" s="464">
        <v>3233672</v>
      </c>
      <c r="K16" s="408">
        <v>7094770</v>
      </c>
      <c r="L16" s="1104" t="s">
        <v>305</v>
      </c>
      <c r="M16" s="1105"/>
    </row>
    <row r="17" spans="1:13" s="30" customFormat="1" ht="13.9" customHeight="1">
      <c r="A17" s="387" t="s">
        <v>306</v>
      </c>
      <c r="B17" s="374" t="s">
        <v>307</v>
      </c>
      <c r="C17" s="409">
        <f>+E17-D17</f>
        <v>53083471</v>
      </c>
      <c r="D17" s="410">
        <v>5707672</v>
      </c>
      <c r="E17" s="409">
        <f>+I17-F17</f>
        <v>58791143</v>
      </c>
      <c r="F17" s="409">
        <f>+H17+G17</f>
        <v>78494616</v>
      </c>
      <c r="G17" s="410">
        <v>4206904</v>
      </c>
      <c r="H17" s="458">
        <v>74287712</v>
      </c>
      <c r="I17" s="471">
        <f t="shared" si="0"/>
        <v>137285759</v>
      </c>
      <c r="J17" s="465">
        <v>2772593</v>
      </c>
      <c r="K17" s="410">
        <v>134513166</v>
      </c>
      <c r="L17" s="1013" t="s">
        <v>308</v>
      </c>
      <c r="M17" s="1014"/>
    </row>
    <row r="18" spans="1:13" s="30" customFormat="1" ht="13.9" customHeight="1">
      <c r="A18" s="361" t="s">
        <v>32</v>
      </c>
      <c r="B18" s="362" t="s">
        <v>309</v>
      </c>
      <c r="C18" s="407">
        <f t="shared" si="1"/>
        <v>1145804</v>
      </c>
      <c r="D18" s="408">
        <v>206793</v>
      </c>
      <c r="E18" s="407">
        <f t="shared" si="2"/>
        <v>1352597</v>
      </c>
      <c r="F18" s="407">
        <f t="shared" si="3"/>
        <v>1597971</v>
      </c>
      <c r="G18" s="408">
        <v>340803</v>
      </c>
      <c r="H18" s="457">
        <v>1257168</v>
      </c>
      <c r="I18" s="457">
        <f t="shared" si="0"/>
        <v>2950568</v>
      </c>
      <c r="J18" s="464">
        <v>97981</v>
      </c>
      <c r="K18" s="408">
        <v>2852587</v>
      </c>
      <c r="L18" s="1110" t="s">
        <v>310</v>
      </c>
      <c r="M18" s="1111"/>
    </row>
    <row r="19" spans="1:13" s="30" customFormat="1" ht="13.9" customHeight="1">
      <c r="A19" s="365" t="s">
        <v>563</v>
      </c>
      <c r="B19" s="366" t="s">
        <v>311</v>
      </c>
      <c r="C19" s="409">
        <f t="shared" si="1"/>
        <v>4342</v>
      </c>
      <c r="D19" s="410">
        <v>0</v>
      </c>
      <c r="E19" s="409">
        <f t="shared" si="2"/>
        <v>4342</v>
      </c>
      <c r="F19" s="409">
        <f t="shared" si="3"/>
        <v>10629</v>
      </c>
      <c r="G19" s="410">
        <v>6138</v>
      </c>
      <c r="H19" s="458">
        <v>4491</v>
      </c>
      <c r="I19" s="471">
        <f t="shared" si="0"/>
        <v>14971</v>
      </c>
      <c r="J19" s="465">
        <v>11678</v>
      </c>
      <c r="K19" s="410">
        <v>3293</v>
      </c>
      <c r="L19" s="995" t="s">
        <v>312</v>
      </c>
      <c r="M19" s="996"/>
    </row>
    <row r="20" spans="1:13" s="30" customFormat="1" ht="13.9" customHeight="1">
      <c r="A20" s="369" t="s">
        <v>733</v>
      </c>
      <c r="B20" s="370" t="s">
        <v>732</v>
      </c>
      <c r="C20" s="407">
        <f t="shared" si="1"/>
        <v>1420</v>
      </c>
      <c r="D20" s="408">
        <v>1412</v>
      </c>
      <c r="E20" s="407">
        <f t="shared" si="2"/>
        <v>2832</v>
      </c>
      <c r="F20" s="407">
        <f t="shared" si="3"/>
        <v>11346</v>
      </c>
      <c r="G20" s="408">
        <v>409</v>
      </c>
      <c r="H20" s="457">
        <v>10937</v>
      </c>
      <c r="I20" s="457">
        <f t="shared" si="0"/>
        <v>14178</v>
      </c>
      <c r="J20" s="464">
        <v>0</v>
      </c>
      <c r="K20" s="408">
        <v>14178</v>
      </c>
      <c r="L20" s="1104" t="s">
        <v>731</v>
      </c>
      <c r="M20" s="1105"/>
    </row>
    <row r="21" spans="1:13" s="30" customFormat="1" ht="13.9" customHeight="1">
      <c r="A21" s="365" t="s">
        <v>564</v>
      </c>
      <c r="B21" s="366" t="s">
        <v>313</v>
      </c>
      <c r="C21" s="409">
        <f t="shared" si="1"/>
        <v>37802</v>
      </c>
      <c r="D21" s="410">
        <v>10848</v>
      </c>
      <c r="E21" s="409">
        <f t="shared" si="2"/>
        <v>48650</v>
      </c>
      <c r="F21" s="409">
        <f t="shared" si="3"/>
        <v>35555</v>
      </c>
      <c r="G21" s="410">
        <v>4467</v>
      </c>
      <c r="H21" s="458">
        <v>31088</v>
      </c>
      <c r="I21" s="471">
        <f t="shared" si="0"/>
        <v>84205</v>
      </c>
      <c r="J21" s="465">
        <v>70</v>
      </c>
      <c r="K21" s="410">
        <v>84135</v>
      </c>
      <c r="L21" s="995" t="s">
        <v>314</v>
      </c>
      <c r="M21" s="996"/>
    </row>
    <row r="22" spans="1:13" s="30" customFormat="1" ht="13.9" customHeight="1">
      <c r="A22" s="477" t="s">
        <v>734</v>
      </c>
      <c r="B22" s="478" t="s">
        <v>779</v>
      </c>
      <c r="C22" s="409">
        <f t="shared" si="1"/>
        <v>16335</v>
      </c>
      <c r="D22" s="480">
        <v>2607</v>
      </c>
      <c r="E22" s="409">
        <f t="shared" si="2"/>
        <v>18942</v>
      </c>
      <c r="F22" s="409">
        <f t="shared" si="3"/>
        <v>47285</v>
      </c>
      <c r="G22" s="480">
        <v>1247</v>
      </c>
      <c r="H22" s="458">
        <v>46038</v>
      </c>
      <c r="I22" s="471">
        <f t="shared" si="0"/>
        <v>66227</v>
      </c>
      <c r="J22" s="465">
        <v>0</v>
      </c>
      <c r="K22" s="480">
        <v>66227</v>
      </c>
      <c r="L22" s="481" t="s">
        <v>780</v>
      </c>
      <c r="M22" s="482"/>
    </row>
    <row r="23" spans="1:13" s="30" customFormat="1" ht="13.9" customHeight="1">
      <c r="A23" s="369" t="s">
        <v>565</v>
      </c>
      <c r="B23" s="370" t="s">
        <v>315</v>
      </c>
      <c r="C23" s="407">
        <f t="shared" si="1"/>
        <v>439983</v>
      </c>
      <c r="D23" s="408">
        <v>133051</v>
      </c>
      <c r="E23" s="407">
        <f t="shared" si="2"/>
        <v>573034</v>
      </c>
      <c r="F23" s="407">
        <f t="shared" si="3"/>
        <v>597607</v>
      </c>
      <c r="G23" s="408">
        <v>122079</v>
      </c>
      <c r="H23" s="457">
        <v>475528</v>
      </c>
      <c r="I23" s="457">
        <f t="shared" si="0"/>
        <v>1170641</v>
      </c>
      <c r="J23" s="464">
        <v>5448</v>
      </c>
      <c r="K23" s="408">
        <v>1165193</v>
      </c>
      <c r="L23" s="993" t="s">
        <v>316</v>
      </c>
      <c r="M23" s="994"/>
    </row>
    <row r="24" spans="1:13" s="30" customFormat="1" ht="13.9" customHeight="1">
      <c r="A24" s="365" t="s">
        <v>566</v>
      </c>
      <c r="B24" s="366" t="s">
        <v>317</v>
      </c>
      <c r="C24" s="409">
        <f t="shared" si="1"/>
        <v>315777</v>
      </c>
      <c r="D24" s="410">
        <v>23891</v>
      </c>
      <c r="E24" s="409">
        <f t="shared" si="2"/>
        <v>339668</v>
      </c>
      <c r="F24" s="409">
        <f t="shared" si="3"/>
        <v>395843</v>
      </c>
      <c r="G24" s="410">
        <v>63124</v>
      </c>
      <c r="H24" s="458">
        <v>332719</v>
      </c>
      <c r="I24" s="471">
        <f t="shared" si="0"/>
        <v>735511</v>
      </c>
      <c r="J24" s="465">
        <v>80785</v>
      </c>
      <c r="K24" s="410">
        <v>654726</v>
      </c>
      <c r="L24" s="995" t="s">
        <v>318</v>
      </c>
      <c r="M24" s="996"/>
    </row>
    <row r="25" spans="1:13" s="30" customFormat="1" ht="13.9" customHeight="1">
      <c r="A25" s="369" t="s">
        <v>535</v>
      </c>
      <c r="B25" s="370" t="s">
        <v>319</v>
      </c>
      <c r="C25" s="407">
        <f t="shared" si="1"/>
        <v>242484</v>
      </c>
      <c r="D25" s="408">
        <v>26632</v>
      </c>
      <c r="E25" s="407">
        <f t="shared" si="2"/>
        <v>269116</v>
      </c>
      <c r="F25" s="407">
        <f t="shared" si="3"/>
        <v>379245</v>
      </c>
      <c r="G25" s="408">
        <v>109652</v>
      </c>
      <c r="H25" s="457">
        <v>269593</v>
      </c>
      <c r="I25" s="457">
        <f t="shared" si="0"/>
        <v>648361</v>
      </c>
      <c r="J25" s="464">
        <v>0</v>
      </c>
      <c r="K25" s="408">
        <v>648361</v>
      </c>
      <c r="L25" s="993" t="s">
        <v>320</v>
      </c>
      <c r="M25" s="994"/>
    </row>
    <row r="26" spans="1:13" s="30" customFormat="1" ht="13.9" customHeight="1">
      <c r="A26" s="365" t="s">
        <v>567</v>
      </c>
      <c r="B26" s="366" t="s">
        <v>321</v>
      </c>
      <c r="C26" s="409">
        <f t="shared" si="1"/>
        <v>57873</v>
      </c>
      <c r="D26" s="410">
        <v>1970</v>
      </c>
      <c r="E26" s="409">
        <f t="shared" si="2"/>
        <v>59843</v>
      </c>
      <c r="F26" s="409">
        <f t="shared" si="3"/>
        <v>73944</v>
      </c>
      <c r="G26" s="410">
        <v>14550</v>
      </c>
      <c r="H26" s="458">
        <v>59394</v>
      </c>
      <c r="I26" s="471">
        <f t="shared" si="0"/>
        <v>133787</v>
      </c>
      <c r="J26" s="465">
        <v>0</v>
      </c>
      <c r="K26" s="410">
        <v>133787</v>
      </c>
      <c r="L26" s="995" t="s">
        <v>323</v>
      </c>
      <c r="M26" s="996"/>
    </row>
    <row r="27" spans="1:13" s="30" customFormat="1" ht="13.9" customHeight="1">
      <c r="A27" s="369" t="s">
        <v>568</v>
      </c>
      <c r="B27" s="370" t="s">
        <v>324</v>
      </c>
      <c r="C27" s="407">
        <f t="shared" si="1"/>
        <v>21039</v>
      </c>
      <c r="D27" s="408">
        <v>5292</v>
      </c>
      <c r="E27" s="407">
        <f t="shared" si="2"/>
        <v>26331</v>
      </c>
      <c r="F27" s="407">
        <f t="shared" si="3"/>
        <v>35696</v>
      </c>
      <c r="G27" s="408">
        <v>15925</v>
      </c>
      <c r="H27" s="457">
        <v>19771</v>
      </c>
      <c r="I27" s="457">
        <f t="shared" si="0"/>
        <v>62027</v>
      </c>
      <c r="J27" s="464">
        <v>0</v>
      </c>
      <c r="K27" s="408">
        <v>62027</v>
      </c>
      <c r="L27" s="993" t="s">
        <v>326</v>
      </c>
      <c r="M27" s="994"/>
    </row>
    <row r="28" spans="1:13" s="30" customFormat="1" ht="13.9" customHeight="1">
      <c r="A28" s="365" t="s">
        <v>569</v>
      </c>
      <c r="B28" s="366" t="s">
        <v>327</v>
      </c>
      <c r="C28" s="409">
        <f t="shared" si="1"/>
        <v>8749</v>
      </c>
      <c r="D28" s="410">
        <v>1090</v>
      </c>
      <c r="E28" s="409">
        <f t="shared" si="2"/>
        <v>9839</v>
      </c>
      <c r="F28" s="409">
        <f t="shared" si="3"/>
        <v>10821</v>
      </c>
      <c r="G28" s="410">
        <v>3212</v>
      </c>
      <c r="H28" s="458">
        <v>7609</v>
      </c>
      <c r="I28" s="471">
        <f t="shared" si="0"/>
        <v>20660</v>
      </c>
      <c r="J28" s="465">
        <v>0</v>
      </c>
      <c r="K28" s="410">
        <v>20660</v>
      </c>
      <c r="L28" s="995" t="s">
        <v>328</v>
      </c>
      <c r="M28" s="996"/>
    </row>
    <row r="29" spans="1:13" s="30" customFormat="1" ht="13.9" customHeight="1">
      <c r="A29" s="361" t="s">
        <v>33</v>
      </c>
      <c r="B29" s="362" t="s">
        <v>329</v>
      </c>
      <c r="C29" s="407">
        <f t="shared" si="1"/>
        <v>342473</v>
      </c>
      <c r="D29" s="408">
        <v>71556</v>
      </c>
      <c r="E29" s="407">
        <f t="shared" si="2"/>
        <v>414029</v>
      </c>
      <c r="F29" s="407">
        <f t="shared" si="3"/>
        <v>467531</v>
      </c>
      <c r="G29" s="408">
        <v>96535</v>
      </c>
      <c r="H29" s="457">
        <v>370996</v>
      </c>
      <c r="I29" s="457">
        <f t="shared" si="0"/>
        <v>881560</v>
      </c>
      <c r="J29" s="464">
        <v>11483</v>
      </c>
      <c r="K29" s="408">
        <v>870077</v>
      </c>
      <c r="L29" s="991" t="s">
        <v>330</v>
      </c>
      <c r="M29" s="992"/>
    </row>
    <row r="30" spans="1:13" s="30" customFormat="1" ht="22.5">
      <c r="A30" s="365" t="s">
        <v>570</v>
      </c>
      <c r="B30" s="366" t="s">
        <v>331</v>
      </c>
      <c r="C30" s="409">
        <f t="shared" si="1"/>
        <v>167851</v>
      </c>
      <c r="D30" s="410">
        <v>18615</v>
      </c>
      <c r="E30" s="409">
        <f t="shared" si="2"/>
        <v>186466</v>
      </c>
      <c r="F30" s="409">
        <f t="shared" si="3"/>
        <v>253874</v>
      </c>
      <c r="G30" s="410">
        <v>54164</v>
      </c>
      <c r="H30" s="458">
        <v>199710</v>
      </c>
      <c r="I30" s="471">
        <f t="shared" si="0"/>
        <v>440340</v>
      </c>
      <c r="J30" s="465">
        <v>9987</v>
      </c>
      <c r="K30" s="410">
        <v>430353</v>
      </c>
      <c r="L30" s="995" t="s">
        <v>332</v>
      </c>
      <c r="M30" s="996"/>
    </row>
    <row r="31" spans="1:13" s="30" customFormat="1" ht="13.9" customHeight="1">
      <c r="A31" s="369" t="s">
        <v>571</v>
      </c>
      <c r="B31" s="370" t="s">
        <v>333</v>
      </c>
      <c r="C31" s="407">
        <f t="shared" si="1"/>
        <v>174622</v>
      </c>
      <c r="D31" s="408">
        <v>52941</v>
      </c>
      <c r="E31" s="407">
        <f t="shared" si="2"/>
        <v>227563</v>
      </c>
      <c r="F31" s="407">
        <f t="shared" si="3"/>
        <v>213657</v>
      </c>
      <c r="G31" s="408">
        <v>42371</v>
      </c>
      <c r="H31" s="457">
        <v>171286</v>
      </c>
      <c r="I31" s="457">
        <f t="shared" si="0"/>
        <v>441220</v>
      </c>
      <c r="J31" s="464">
        <v>1496</v>
      </c>
      <c r="K31" s="408">
        <v>439724</v>
      </c>
      <c r="L31" s="993" t="s">
        <v>334</v>
      </c>
      <c r="M31" s="994"/>
    </row>
    <row r="32" spans="1:13" s="30" customFormat="1">
      <c r="A32" s="371" t="s">
        <v>37</v>
      </c>
      <c r="B32" s="372" t="s">
        <v>335</v>
      </c>
      <c r="C32" s="409">
        <f t="shared" si="1"/>
        <v>33883</v>
      </c>
      <c r="D32" s="410">
        <v>2539</v>
      </c>
      <c r="E32" s="409">
        <f t="shared" si="2"/>
        <v>36422</v>
      </c>
      <c r="F32" s="409">
        <f t="shared" si="3"/>
        <v>39110</v>
      </c>
      <c r="G32" s="410">
        <v>11942</v>
      </c>
      <c r="H32" s="458">
        <v>27168</v>
      </c>
      <c r="I32" s="471">
        <f t="shared" si="0"/>
        <v>75532</v>
      </c>
      <c r="J32" s="465">
        <v>10140</v>
      </c>
      <c r="K32" s="410">
        <v>65392</v>
      </c>
      <c r="L32" s="999" t="s">
        <v>336</v>
      </c>
      <c r="M32" s="1000"/>
    </row>
    <row r="33" spans="1:13" s="30" customFormat="1" ht="13.9" customHeight="1">
      <c r="A33" s="369" t="s">
        <v>572</v>
      </c>
      <c r="B33" s="370" t="s">
        <v>337</v>
      </c>
      <c r="C33" s="407">
        <f t="shared" si="1"/>
        <v>32112</v>
      </c>
      <c r="D33" s="408">
        <v>2308</v>
      </c>
      <c r="E33" s="407">
        <f t="shared" si="2"/>
        <v>34420</v>
      </c>
      <c r="F33" s="407">
        <f t="shared" si="3"/>
        <v>36471</v>
      </c>
      <c r="G33" s="408">
        <v>11586</v>
      </c>
      <c r="H33" s="457">
        <v>24885</v>
      </c>
      <c r="I33" s="457">
        <f t="shared" si="0"/>
        <v>70891</v>
      </c>
      <c r="J33" s="464">
        <v>10140</v>
      </c>
      <c r="K33" s="408">
        <v>60751</v>
      </c>
      <c r="L33" s="993" t="s">
        <v>338</v>
      </c>
      <c r="M33" s="994"/>
    </row>
    <row r="34" spans="1:13">
      <c r="A34" s="365" t="s">
        <v>573</v>
      </c>
      <c r="B34" s="366" t="s">
        <v>339</v>
      </c>
      <c r="C34" s="409">
        <f t="shared" si="1"/>
        <v>1771</v>
      </c>
      <c r="D34" s="410">
        <v>231</v>
      </c>
      <c r="E34" s="409">
        <f t="shared" si="2"/>
        <v>2002</v>
      </c>
      <c r="F34" s="409">
        <f t="shared" si="3"/>
        <v>2639</v>
      </c>
      <c r="G34" s="410">
        <v>356</v>
      </c>
      <c r="H34" s="458">
        <v>2283</v>
      </c>
      <c r="I34" s="471">
        <f t="shared" si="0"/>
        <v>4641</v>
      </c>
      <c r="J34" s="465">
        <v>0</v>
      </c>
      <c r="K34" s="410">
        <v>4641</v>
      </c>
      <c r="L34" s="995" t="s">
        <v>341</v>
      </c>
      <c r="M34" s="996"/>
    </row>
    <row r="35" spans="1:13" ht="18.75" customHeight="1">
      <c r="A35" s="361" t="s">
        <v>38</v>
      </c>
      <c r="B35" s="362" t="s">
        <v>342</v>
      </c>
      <c r="C35" s="407">
        <f t="shared" si="1"/>
        <v>774528</v>
      </c>
      <c r="D35" s="408">
        <v>22887</v>
      </c>
      <c r="E35" s="407">
        <f t="shared" si="2"/>
        <v>797415</v>
      </c>
      <c r="F35" s="407">
        <f t="shared" si="3"/>
        <v>589815</v>
      </c>
      <c r="G35" s="408">
        <v>305668</v>
      </c>
      <c r="H35" s="457">
        <v>284147</v>
      </c>
      <c r="I35" s="457">
        <f t="shared" si="0"/>
        <v>1387230</v>
      </c>
      <c r="J35" s="464">
        <v>88157</v>
      </c>
      <c r="K35" s="408">
        <v>1299073</v>
      </c>
      <c r="L35" s="991" t="s">
        <v>343</v>
      </c>
      <c r="M35" s="992"/>
    </row>
    <row r="36" spans="1:13" s="30" customFormat="1" ht="13.9" customHeight="1">
      <c r="A36" s="365" t="s">
        <v>574</v>
      </c>
      <c r="B36" s="366" t="s">
        <v>344</v>
      </c>
      <c r="C36" s="409">
        <f t="shared" si="1"/>
        <v>9468</v>
      </c>
      <c r="D36" s="410">
        <v>3772</v>
      </c>
      <c r="E36" s="409">
        <f t="shared" si="2"/>
        <v>13240</v>
      </c>
      <c r="F36" s="409">
        <f t="shared" si="3"/>
        <v>20618</v>
      </c>
      <c r="G36" s="410">
        <v>3450</v>
      </c>
      <c r="H36" s="458">
        <v>17168</v>
      </c>
      <c r="I36" s="471">
        <f t="shared" si="0"/>
        <v>33858</v>
      </c>
      <c r="J36" s="465">
        <v>180</v>
      </c>
      <c r="K36" s="410">
        <v>33678</v>
      </c>
      <c r="L36" s="995" t="s">
        <v>345</v>
      </c>
      <c r="M36" s="996"/>
    </row>
    <row r="37" spans="1:13" ht="22.5">
      <c r="A37" s="369" t="s">
        <v>575</v>
      </c>
      <c r="B37" s="370" t="s">
        <v>346</v>
      </c>
      <c r="C37" s="407">
        <f t="shared" si="1"/>
        <v>765067</v>
      </c>
      <c r="D37" s="408">
        <v>18620</v>
      </c>
      <c r="E37" s="407">
        <f t="shared" si="2"/>
        <v>783687</v>
      </c>
      <c r="F37" s="407">
        <f t="shared" si="3"/>
        <v>568600</v>
      </c>
      <c r="G37" s="408">
        <v>301914</v>
      </c>
      <c r="H37" s="457">
        <v>266686</v>
      </c>
      <c r="I37" s="457">
        <f t="shared" si="0"/>
        <v>1352287</v>
      </c>
      <c r="J37" s="464">
        <v>87977</v>
      </c>
      <c r="K37" s="408">
        <v>1264310</v>
      </c>
      <c r="L37" s="993" t="s">
        <v>576</v>
      </c>
      <c r="M37" s="994"/>
    </row>
    <row r="38" spans="1:13" s="30" customFormat="1">
      <c r="A38" s="365" t="s">
        <v>577</v>
      </c>
      <c r="B38" s="366" t="s">
        <v>716</v>
      </c>
      <c r="C38" s="409">
        <f t="shared" si="1"/>
        <v>-7</v>
      </c>
      <c r="D38" s="410">
        <v>495</v>
      </c>
      <c r="E38" s="409">
        <f t="shared" si="2"/>
        <v>488</v>
      </c>
      <c r="F38" s="409">
        <f t="shared" si="3"/>
        <v>597</v>
      </c>
      <c r="G38" s="410">
        <v>304</v>
      </c>
      <c r="H38" s="458">
        <v>293</v>
      </c>
      <c r="I38" s="471">
        <f t="shared" si="0"/>
        <v>1085</v>
      </c>
      <c r="J38" s="465">
        <v>0</v>
      </c>
      <c r="K38" s="410">
        <v>1085</v>
      </c>
      <c r="L38" s="995" t="s">
        <v>730</v>
      </c>
      <c r="M38" s="996"/>
    </row>
    <row r="39" spans="1:13" ht="13.9" customHeight="1">
      <c r="A39" s="361" t="s">
        <v>39</v>
      </c>
      <c r="B39" s="362" t="s">
        <v>348</v>
      </c>
      <c r="C39" s="407">
        <f t="shared" si="1"/>
        <v>7067</v>
      </c>
      <c r="D39" s="408">
        <v>214</v>
      </c>
      <c r="E39" s="407">
        <f t="shared" si="2"/>
        <v>7281</v>
      </c>
      <c r="F39" s="407">
        <f t="shared" si="3"/>
        <v>3328</v>
      </c>
      <c r="G39" s="408">
        <v>1043</v>
      </c>
      <c r="H39" s="457">
        <v>2285</v>
      </c>
      <c r="I39" s="457">
        <f t="shared" si="0"/>
        <v>10609</v>
      </c>
      <c r="J39" s="464">
        <v>0</v>
      </c>
      <c r="K39" s="408">
        <v>10609</v>
      </c>
      <c r="L39" s="991" t="s">
        <v>349</v>
      </c>
      <c r="M39" s="992"/>
    </row>
    <row r="40" spans="1:13" s="30" customFormat="1">
      <c r="A40" s="365" t="s">
        <v>578</v>
      </c>
      <c r="B40" s="366" t="s">
        <v>350</v>
      </c>
      <c r="C40" s="409">
        <f t="shared" si="1"/>
        <v>7067</v>
      </c>
      <c r="D40" s="410">
        <v>214</v>
      </c>
      <c r="E40" s="409">
        <f t="shared" si="2"/>
        <v>7281</v>
      </c>
      <c r="F40" s="409">
        <f t="shared" si="3"/>
        <v>3328</v>
      </c>
      <c r="G40" s="410">
        <v>1043</v>
      </c>
      <c r="H40" s="458">
        <v>2285</v>
      </c>
      <c r="I40" s="471">
        <f t="shared" si="0"/>
        <v>10609</v>
      </c>
      <c r="J40" s="465">
        <v>0</v>
      </c>
      <c r="K40" s="410">
        <v>10609</v>
      </c>
      <c r="L40" s="995" t="s">
        <v>351</v>
      </c>
      <c r="M40" s="996"/>
    </row>
    <row r="41" spans="1:13" ht="38.25" customHeight="1">
      <c r="A41" s="361" t="s">
        <v>40</v>
      </c>
      <c r="B41" s="362" t="s">
        <v>352</v>
      </c>
      <c r="C41" s="407">
        <f t="shared" si="1"/>
        <v>300176</v>
      </c>
      <c r="D41" s="408">
        <v>23951</v>
      </c>
      <c r="E41" s="407">
        <f t="shared" si="2"/>
        <v>324127</v>
      </c>
      <c r="F41" s="407">
        <f t="shared" si="3"/>
        <v>267812</v>
      </c>
      <c r="G41" s="408">
        <v>52590</v>
      </c>
      <c r="H41" s="457">
        <v>215222</v>
      </c>
      <c r="I41" s="457">
        <f t="shared" si="0"/>
        <v>591939</v>
      </c>
      <c r="J41" s="464">
        <v>529</v>
      </c>
      <c r="K41" s="408">
        <v>591410</v>
      </c>
      <c r="L41" s="991" t="s">
        <v>353</v>
      </c>
      <c r="M41" s="992"/>
    </row>
    <row r="42" spans="1:13" s="30" customFormat="1" ht="13.9" customHeight="1">
      <c r="A42" s="365" t="s">
        <v>579</v>
      </c>
      <c r="B42" s="366" t="s">
        <v>354</v>
      </c>
      <c r="C42" s="409">
        <f t="shared" si="1"/>
        <v>300176</v>
      </c>
      <c r="D42" s="410">
        <v>23951</v>
      </c>
      <c r="E42" s="409">
        <f t="shared" si="2"/>
        <v>324127</v>
      </c>
      <c r="F42" s="409">
        <f t="shared" si="3"/>
        <v>267812</v>
      </c>
      <c r="G42" s="410">
        <v>52590</v>
      </c>
      <c r="H42" s="458">
        <v>215222</v>
      </c>
      <c r="I42" s="471">
        <f t="shared" si="0"/>
        <v>591939</v>
      </c>
      <c r="J42" s="465">
        <v>529</v>
      </c>
      <c r="K42" s="410">
        <v>591410</v>
      </c>
      <c r="L42" s="995" t="s">
        <v>355</v>
      </c>
      <c r="M42" s="996"/>
    </row>
    <row r="43" spans="1:13" ht="13.9" customHeight="1">
      <c r="A43" s="361" t="s">
        <v>41</v>
      </c>
      <c r="B43" s="362" t="s">
        <v>356</v>
      </c>
      <c r="C43" s="407">
        <f t="shared" si="1"/>
        <v>83815</v>
      </c>
      <c r="D43" s="408">
        <v>19244</v>
      </c>
      <c r="E43" s="407">
        <f t="shared" si="2"/>
        <v>103059</v>
      </c>
      <c r="F43" s="407">
        <f t="shared" si="3"/>
        <v>168909</v>
      </c>
      <c r="G43" s="408">
        <v>6533</v>
      </c>
      <c r="H43" s="457">
        <v>162376</v>
      </c>
      <c r="I43" s="457">
        <f t="shared" si="0"/>
        <v>271968</v>
      </c>
      <c r="J43" s="464">
        <v>2031</v>
      </c>
      <c r="K43" s="408">
        <v>269937</v>
      </c>
      <c r="L43" s="991" t="s">
        <v>357</v>
      </c>
      <c r="M43" s="992"/>
    </row>
    <row r="44" spans="1:13" s="30" customFormat="1" ht="22.5">
      <c r="A44" s="365" t="s">
        <v>580</v>
      </c>
      <c r="B44" s="366" t="s">
        <v>358</v>
      </c>
      <c r="C44" s="409">
        <f t="shared" si="1"/>
        <v>33503</v>
      </c>
      <c r="D44" s="410">
        <v>10409</v>
      </c>
      <c r="E44" s="409">
        <f t="shared" si="2"/>
        <v>43912</v>
      </c>
      <c r="F44" s="409">
        <f t="shared" si="3"/>
        <v>83679</v>
      </c>
      <c r="G44" s="410">
        <v>3831</v>
      </c>
      <c r="H44" s="458">
        <v>79848</v>
      </c>
      <c r="I44" s="471">
        <f t="shared" si="0"/>
        <v>127591</v>
      </c>
      <c r="J44" s="465">
        <v>1903</v>
      </c>
      <c r="K44" s="410">
        <v>125688</v>
      </c>
      <c r="L44" s="995" t="s">
        <v>359</v>
      </c>
      <c r="M44" s="996"/>
    </row>
    <row r="45" spans="1:13" ht="13.9" customHeight="1">
      <c r="A45" s="369" t="s">
        <v>581</v>
      </c>
      <c r="B45" s="370" t="s">
        <v>360</v>
      </c>
      <c r="C45" s="407">
        <f t="shared" si="1"/>
        <v>50312</v>
      </c>
      <c r="D45" s="408">
        <v>8835</v>
      </c>
      <c r="E45" s="407">
        <f t="shared" si="2"/>
        <v>59147</v>
      </c>
      <c r="F45" s="407">
        <f t="shared" si="3"/>
        <v>85230</v>
      </c>
      <c r="G45" s="408">
        <v>2702</v>
      </c>
      <c r="H45" s="457">
        <v>82528</v>
      </c>
      <c r="I45" s="457">
        <f t="shared" si="0"/>
        <v>144377</v>
      </c>
      <c r="J45" s="464">
        <v>128</v>
      </c>
      <c r="K45" s="408">
        <v>144249</v>
      </c>
      <c r="L45" s="993" t="s">
        <v>361</v>
      </c>
      <c r="M45" s="994"/>
    </row>
    <row r="46" spans="1:13" s="30" customFormat="1">
      <c r="A46" s="371" t="s">
        <v>42</v>
      </c>
      <c r="B46" s="372" t="s">
        <v>362</v>
      </c>
      <c r="C46" s="409">
        <f t="shared" si="1"/>
        <v>375588</v>
      </c>
      <c r="D46" s="410">
        <v>67587</v>
      </c>
      <c r="E46" s="409">
        <f t="shared" si="2"/>
        <v>443175</v>
      </c>
      <c r="F46" s="409">
        <f t="shared" si="3"/>
        <v>275264</v>
      </c>
      <c r="G46" s="410">
        <v>65989</v>
      </c>
      <c r="H46" s="458">
        <v>209275</v>
      </c>
      <c r="I46" s="471">
        <f t="shared" si="0"/>
        <v>718439</v>
      </c>
      <c r="J46" s="465">
        <v>190299</v>
      </c>
      <c r="K46" s="410">
        <v>528140</v>
      </c>
      <c r="L46" s="999" t="s">
        <v>365</v>
      </c>
      <c r="M46" s="1000"/>
    </row>
    <row r="47" spans="1:13">
      <c r="A47" s="418" t="s">
        <v>582</v>
      </c>
      <c r="B47" s="419" t="s">
        <v>366</v>
      </c>
      <c r="C47" s="420">
        <f t="shared" si="1"/>
        <v>366094</v>
      </c>
      <c r="D47" s="421">
        <v>66636</v>
      </c>
      <c r="E47" s="420">
        <f t="shared" si="2"/>
        <v>432730</v>
      </c>
      <c r="F47" s="420">
        <f t="shared" si="3"/>
        <v>268209</v>
      </c>
      <c r="G47" s="421">
        <v>65167</v>
      </c>
      <c r="H47" s="459">
        <v>203042</v>
      </c>
      <c r="I47" s="457">
        <f t="shared" si="0"/>
        <v>700939</v>
      </c>
      <c r="J47" s="466">
        <v>189756</v>
      </c>
      <c r="K47" s="421">
        <v>511183</v>
      </c>
      <c r="L47" s="1112" t="s">
        <v>368</v>
      </c>
      <c r="M47" s="1113"/>
    </row>
    <row r="48" spans="1:13" s="30" customFormat="1" ht="17.25" customHeight="1">
      <c r="A48" s="114" t="s">
        <v>583</v>
      </c>
      <c r="B48" s="115" t="s">
        <v>369</v>
      </c>
      <c r="C48" s="48">
        <f t="shared" si="1"/>
        <v>9494</v>
      </c>
      <c r="D48" s="14">
        <v>951</v>
      </c>
      <c r="E48" s="48">
        <f t="shared" si="2"/>
        <v>10445</v>
      </c>
      <c r="F48" s="48">
        <f t="shared" si="3"/>
        <v>7055</v>
      </c>
      <c r="G48" s="14">
        <v>822</v>
      </c>
      <c r="H48" s="460">
        <v>6233</v>
      </c>
      <c r="I48" s="471">
        <f t="shared" si="0"/>
        <v>17500</v>
      </c>
      <c r="J48" s="467">
        <v>543</v>
      </c>
      <c r="K48" s="14">
        <v>16957</v>
      </c>
      <c r="L48" s="884" t="s">
        <v>370</v>
      </c>
      <c r="M48" s="885"/>
    </row>
    <row r="49" spans="1:13" ht="15" customHeight="1">
      <c r="A49" s="116" t="s">
        <v>584</v>
      </c>
      <c r="B49" s="22" t="s">
        <v>371</v>
      </c>
      <c r="C49" s="583">
        <f>+E49-D49</f>
        <v>4089907</v>
      </c>
      <c r="D49" s="87">
        <v>253138</v>
      </c>
      <c r="E49" s="583">
        <f>+I49-F49</f>
        <v>4343045</v>
      </c>
      <c r="F49" s="583">
        <f>+H49+G49</f>
        <v>34396905</v>
      </c>
      <c r="G49" s="87">
        <v>356176</v>
      </c>
      <c r="H49" s="660">
        <v>34040729</v>
      </c>
      <c r="I49" s="635">
        <f t="shared" si="0"/>
        <v>38739950</v>
      </c>
      <c r="J49" s="661">
        <v>877319</v>
      </c>
      <c r="K49" s="87">
        <v>37862631</v>
      </c>
      <c r="L49" s="917" t="s">
        <v>372</v>
      </c>
      <c r="M49" s="918"/>
    </row>
    <row r="50" spans="1:13" s="30" customFormat="1" ht="22.5" customHeight="1">
      <c r="A50" s="412" t="s">
        <v>389</v>
      </c>
      <c r="B50" s="413" t="s">
        <v>373</v>
      </c>
      <c r="C50" s="394">
        <f t="shared" si="1"/>
        <v>31688242</v>
      </c>
      <c r="D50" s="395">
        <v>2866303</v>
      </c>
      <c r="E50" s="394">
        <f t="shared" si="2"/>
        <v>34554545</v>
      </c>
      <c r="F50" s="394">
        <f t="shared" si="3"/>
        <v>18601936</v>
      </c>
      <c r="G50" s="395">
        <v>1008574</v>
      </c>
      <c r="H50" s="461">
        <v>17593362</v>
      </c>
      <c r="I50" s="471">
        <f t="shared" si="0"/>
        <v>53156481</v>
      </c>
      <c r="J50" s="468">
        <v>247037</v>
      </c>
      <c r="K50" s="395">
        <v>52909444</v>
      </c>
      <c r="L50" s="1100" t="s">
        <v>375</v>
      </c>
      <c r="M50" s="1101"/>
    </row>
    <row r="51" spans="1:13" ht="27.75" customHeight="1">
      <c r="A51" s="361" t="s">
        <v>585</v>
      </c>
      <c r="B51" s="362" t="s">
        <v>376</v>
      </c>
      <c r="C51" s="407">
        <f t="shared" si="1"/>
        <v>26559</v>
      </c>
      <c r="D51" s="408">
        <v>10513</v>
      </c>
      <c r="E51" s="407">
        <f t="shared" si="2"/>
        <v>37072</v>
      </c>
      <c r="F51" s="407">
        <f t="shared" si="3"/>
        <v>40132</v>
      </c>
      <c r="G51" s="408">
        <v>1813</v>
      </c>
      <c r="H51" s="457">
        <v>38319</v>
      </c>
      <c r="I51" s="457">
        <f t="shared" si="0"/>
        <v>77204</v>
      </c>
      <c r="J51" s="464">
        <v>4422</v>
      </c>
      <c r="K51" s="408">
        <v>72782</v>
      </c>
      <c r="L51" s="991" t="s">
        <v>377</v>
      </c>
      <c r="M51" s="992"/>
    </row>
    <row r="52" spans="1:13" ht="27" customHeight="1">
      <c r="A52" s="365" t="s">
        <v>586</v>
      </c>
      <c r="B52" s="366" t="s">
        <v>378</v>
      </c>
      <c r="C52" s="409">
        <f t="shared" si="1"/>
        <v>26559</v>
      </c>
      <c r="D52" s="410">
        <v>10513</v>
      </c>
      <c r="E52" s="409">
        <f t="shared" si="2"/>
        <v>37072</v>
      </c>
      <c r="F52" s="409">
        <f t="shared" si="3"/>
        <v>40132</v>
      </c>
      <c r="G52" s="410">
        <v>1813</v>
      </c>
      <c r="H52" s="458">
        <v>38319</v>
      </c>
      <c r="I52" s="471">
        <f t="shared" si="0"/>
        <v>77204</v>
      </c>
      <c r="J52" s="465">
        <v>4422</v>
      </c>
      <c r="K52" s="410">
        <v>72782</v>
      </c>
      <c r="L52" s="995" t="s">
        <v>379</v>
      </c>
      <c r="M52" s="996"/>
    </row>
    <row r="53" spans="1:13" s="30" customFormat="1">
      <c r="A53" s="361" t="s">
        <v>325</v>
      </c>
      <c r="B53" s="362" t="s">
        <v>380</v>
      </c>
      <c r="C53" s="407">
        <f t="shared" si="1"/>
        <v>817905</v>
      </c>
      <c r="D53" s="408">
        <v>113304</v>
      </c>
      <c r="E53" s="407">
        <f t="shared" si="2"/>
        <v>931209</v>
      </c>
      <c r="F53" s="407">
        <f t="shared" si="3"/>
        <v>1581922</v>
      </c>
      <c r="G53" s="408">
        <v>88021</v>
      </c>
      <c r="H53" s="457">
        <v>1493901</v>
      </c>
      <c r="I53" s="457">
        <f t="shared" si="0"/>
        <v>2513131</v>
      </c>
      <c r="J53" s="464">
        <v>151723</v>
      </c>
      <c r="K53" s="408">
        <v>2361408</v>
      </c>
      <c r="L53" s="991" t="s">
        <v>381</v>
      </c>
      <c r="M53" s="992"/>
    </row>
    <row r="54" spans="1:13" ht="22.5" customHeight="1">
      <c r="A54" s="365" t="s">
        <v>587</v>
      </c>
      <c r="B54" s="366" t="s">
        <v>382</v>
      </c>
      <c r="C54" s="409">
        <f t="shared" si="1"/>
        <v>6292</v>
      </c>
      <c r="D54" s="410">
        <v>250</v>
      </c>
      <c r="E54" s="409">
        <f t="shared" si="2"/>
        <v>6542</v>
      </c>
      <c r="F54" s="409">
        <f t="shared" si="3"/>
        <v>3431</v>
      </c>
      <c r="G54" s="410">
        <v>1487</v>
      </c>
      <c r="H54" s="458">
        <v>1944</v>
      </c>
      <c r="I54" s="471">
        <f t="shared" si="0"/>
        <v>9973</v>
      </c>
      <c r="J54" s="465">
        <v>160</v>
      </c>
      <c r="K54" s="410">
        <v>9813</v>
      </c>
      <c r="L54" s="995" t="s">
        <v>383</v>
      </c>
      <c r="M54" s="996"/>
    </row>
    <row r="55" spans="1:13" s="30" customFormat="1">
      <c r="A55" s="369" t="s">
        <v>588</v>
      </c>
      <c r="B55" s="370" t="s">
        <v>384</v>
      </c>
      <c r="C55" s="407">
        <f t="shared" si="1"/>
        <v>811613</v>
      </c>
      <c r="D55" s="408">
        <v>113054</v>
      </c>
      <c r="E55" s="407">
        <f t="shared" si="2"/>
        <v>924667</v>
      </c>
      <c r="F55" s="407">
        <f t="shared" si="3"/>
        <v>1578491</v>
      </c>
      <c r="G55" s="408">
        <v>86534</v>
      </c>
      <c r="H55" s="457">
        <v>1491957</v>
      </c>
      <c r="I55" s="457">
        <f t="shared" si="0"/>
        <v>2503158</v>
      </c>
      <c r="J55" s="464">
        <v>151563</v>
      </c>
      <c r="K55" s="408">
        <v>2351595</v>
      </c>
      <c r="L55" s="993" t="s">
        <v>385</v>
      </c>
      <c r="M55" s="994"/>
    </row>
    <row r="56" spans="1:13">
      <c r="A56" s="371" t="s">
        <v>412</v>
      </c>
      <c r="B56" s="372" t="s">
        <v>386</v>
      </c>
      <c r="C56" s="409">
        <f t="shared" si="1"/>
        <v>3816041</v>
      </c>
      <c r="D56" s="410">
        <v>583824</v>
      </c>
      <c r="E56" s="409">
        <f t="shared" si="2"/>
        <v>4399865</v>
      </c>
      <c r="F56" s="409">
        <f t="shared" si="3"/>
        <v>4863891</v>
      </c>
      <c r="G56" s="410">
        <v>501182</v>
      </c>
      <c r="H56" s="458">
        <v>4362709</v>
      </c>
      <c r="I56" s="471">
        <f t="shared" si="0"/>
        <v>9263756</v>
      </c>
      <c r="J56" s="465">
        <v>316009</v>
      </c>
      <c r="K56" s="410">
        <v>8947747</v>
      </c>
      <c r="L56" s="999" t="s">
        <v>387</v>
      </c>
      <c r="M56" s="1000"/>
    </row>
    <row r="57" spans="1:13" s="30" customFormat="1">
      <c r="A57" s="369" t="s">
        <v>589</v>
      </c>
      <c r="B57" s="370" t="s">
        <v>388</v>
      </c>
      <c r="C57" s="407">
        <f t="shared" si="1"/>
        <v>142397</v>
      </c>
      <c r="D57" s="408">
        <v>17108</v>
      </c>
      <c r="E57" s="407">
        <f t="shared" si="2"/>
        <v>159505</v>
      </c>
      <c r="F57" s="407">
        <f t="shared" si="3"/>
        <v>221697</v>
      </c>
      <c r="G57" s="408">
        <v>28166</v>
      </c>
      <c r="H57" s="457">
        <v>193531</v>
      </c>
      <c r="I57" s="457">
        <f t="shared" si="0"/>
        <v>381202</v>
      </c>
      <c r="J57" s="464">
        <v>3678</v>
      </c>
      <c r="K57" s="408">
        <v>377524</v>
      </c>
      <c r="L57" s="993" t="s">
        <v>390</v>
      </c>
      <c r="M57" s="994"/>
    </row>
    <row r="58" spans="1:13" ht="19.5" customHeight="1">
      <c r="A58" s="365" t="s">
        <v>590</v>
      </c>
      <c r="B58" s="366" t="s">
        <v>391</v>
      </c>
      <c r="C58" s="409">
        <f t="shared" si="1"/>
        <v>1224147</v>
      </c>
      <c r="D58" s="410">
        <v>176707</v>
      </c>
      <c r="E58" s="409">
        <f t="shared" si="2"/>
        <v>1400854</v>
      </c>
      <c r="F58" s="409">
        <f t="shared" si="3"/>
        <v>575400</v>
      </c>
      <c r="G58" s="410">
        <v>117717</v>
      </c>
      <c r="H58" s="458">
        <v>457683</v>
      </c>
      <c r="I58" s="471">
        <f t="shared" si="0"/>
        <v>1976254</v>
      </c>
      <c r="J58" s="465">
        <v>38358</v>
      </c>
      <c r="K58" s="410">
        <v>1937896</v>
      </c>
      <c r="L58" s="995" t="s">
        <v>392</v>
      </c>
      <c r="M58" s="996"/>
    </row>
    <row r="59" spans="1:13" s="30" customFormat="1" ht="21" customHeight="1">
      <c r="A59" s="369" t="s">
        <v>591</v>
      </c>
      <c r="B59" s="370" t="s">
        <v>393</v>
      </c>
      <c r="C59" s="407">
        <f t="shared" si="1"/>
        <v>2293826</v>
      </c>
      <c r="D59" s="408">
        <v>376419</v>
      </c>
      <c r="E59" s="407">
        <f t="shared" si="2"/>
        <v>2670245</v>
      </c>
      <c r="F59" s="407">
        <f t="shared" si="3"/>
        <v>3919408</v>
      </c>
      <c r="G59" s="408">
        <v>326028</v>
      </c>
      <c r="H59" s="457">
        <v>3593380</v>
      </c>
      <c r="I59" s="457">
        <f t="shared" si="0"/>
        <v>6589653</v>
      </c>
      <c r="J59" s="464">
        <v>225121</v>
      </c>
      <c r="K59" s="408">
        <v>6364532</v>
      </c>
      <c r="L59" s="993" t="s">
        <v>394</v>
      </c>
      <c r="M59" s="994"/>
    </row>
    <row r="60" spans="1:13">
      <c r="A60" s="365" t="s">
        <v>592</v>
      </c>
      <c r="B60" s="366" t="s">
        <v>395</v>
      </c>
      <c r="C60" s="409">
        <f t="shared" si="1"/>
        <v>107860</v>
      </c>
      <c r="D60" s="410">
        <v>10818</v>
      </c>
      <c r="E60" s="409">
        <f t="shared" si="2"/>
        <v>118678</v>
      </c>
      <c r="F60" s="409">
        <f t="shared" si="3"/>
        <v>69989</v>
      </c>
      <c r="G60" s="410">
        <v>17795</v>
      </c>
      <c r="H60" s="458">
        <v>52194</v>
      </c>
      <c r="I60" s="471">
        <f t="shared" si="0"/>
        <v>188667</v>
      </c>
      <c r="J60" s="465">
        <v>44356</v>
      </c>
      <c r="K60" s="410">
        <v>144311</v>
      </c>
      <c r="L60" s="995" t="s">
        <v>396</v>
      </c>
      <c r="M60" s="996"/>
    </row>
    <row r="61" spans="1:13">
      <c r="A61" s="369" t="s">
        <v>593</v>
      </c>
      <c r="B61" s="370" t="s">
        <v>397</v>
      </c>
      <c r="C61" s="407">
        <f t="shared" si="1"/>
        <v>47811</v>
      </c>
      <c r="D61" s="408">
        <v>2772</v>
      </c>
      <c r="E61" s="407">
        <f t="shared" si="2"/>
        <v>50583</v>
      </c>
      <c r="F61" s="407">
        <f t="shared" si="3"/>
        <v>77397</v>
      </c>
      <c r="G61" s="408">
        <v>11476</v>
      </c>
      <c r="H61" s="457">
        <v>65921</v>
      </c>
      <c r="I61" s="457">
        <f t="shared" si="0"/>
        <v>127980</v>
      </c>
      <c r="J61" s="464">
        <v>4496</v>
      </c>
      <c r="K61" s="408">
        <v>123484</v>
      </c>
      <c r="L61" s="993" t="s">
        <v>398</v>
      </c>
      <c r="M61" s="994"/>
    </row>
    <row r="62" spans="1:13" s="30" customFormat="1">
      <c r="A62" s="371" t="s">
        <v>364</v>
      </c>
      <c r="B62" s="372" t="s">
        <v>399</v>
      </c>
      <c r="C62" s="409">
        <f t="shared" si="1"/>
        <v>4793181</v>
      </c>
      <c r="D62" s="410">
        <v>951850</v>
      </c>
      <c r="E62" s="409">
        <f t="shared" si="2"/>
        <v>5745031</v>
      </c>
      <c r="F62" s="409">
        <f t="shared" si="3"/>
        <v>8859092</v>
      </c>
      <c r="G62" s="410">
        <v>623169</v>
      </c>
      <c r="H62" s="458">
        <v>8235923</v>
      </c>
      <c r="I62" s="471">
        <f t="shared" si="0"/>
        <v>14604123</v>
      </c>
      <c r="J62" s="465">
        <v>421823</v>
      </c>
      <c r="K62" s="410">
        <v>14182300</v>
      </c>
      <c r="L62" s="999" t="s">
        <v>400</v>
      </c>
      <c r="M62" s="1000"/>
    </row>
    <row r="63" spans="1:13" s="30" customFormat="1" ht="22.5" customHeight="1">
      <c r="A63" s="371" t="s">
        <v>322</v>
      </c>
      <c r="B63" s="372" t="s">
        <v>401</v>
      </c>
      <c r="C63" s="409">
        <f t="shared" si="1"/>
        <v>2457485</v>
      </c>
      <c r="D63" s="410">
        <v>161123</v>
      </c>
      <c r="E63" s="409">
        <f t="shared" si="2"/>
        <v>2618608</v>
      </c>
      <c r="F63" s="409">
        <f t="shared" si="3"/>
        <v>3662087</v>
      </c>
      <c r="G63" s="410">
        <v>276531</v>
      </c>
      <c r="H63" s="458">
        <v>3385556</v>
      </c>
      <c r="I63" s="471">
        <f t="shared" si="0"/>
        <v>6280695</v>
      </c>
      <c r="J63" s="465">
        <v>77700</v>
      </c>
      <c r="K63" s="410">
        <v>6202995</v>
      </c>
      <c r="L63" s="999" t="s">
        <v>402</v>
      </c>
      <c r="M63" s="1000"/>
    </row>
    <row r="64" spans="1:13">
      <c r="A64" s="369" t="s">
        <v>594</v>
      </c>
      <c r="B64" s="370" t="s">
        <v>403</v>
      </c>
      <c r="C64" s="407">
        <f t="shared" ref="C64:C101" si="4">+E64-D64</f>
        <v>2316861</v>
      </c>
      <c r="D64" s="408">
        <v>141851</v>
      </c>
      <c r="E64" s="407">
        <f t="shared" ref="E64:E101" si="5">+I64-F64</f>
        <v>2458712</v>
      </c>
      <c r="F64" s="407">
        <f t="shared" ref="F64:F101" si="6">+H64+G64</f>
        <v>3467141</v>
      </c>
      <c r="G64" s="408">
        <v>247909</v>
      </c>
      <c r="H64" s="457">
        <v>3219232</v>
      </c>
      <c r="I64" s="457">
        <f t="shared" si="0"/>
        <v>5925853</v>
      </c>
      <c r="J64" s="464">
        <v>54837</v>
      </c>
      <c r="K64" s="408">
        <v>5871016</v>
      </c>
      <c r="L64" s="993" t="s">
        <v>404</v>
      </c>
      <c r="M64" s="994"/>
    </row>
    <row r="65" spans="1:13" ht="22.5">
      <c r="A65" s="365" t="s">
        <v>595</v>
      </c>
      <c r="B65" s="366" t="s">
        <v>405</v>
      </c>
      <c r="C65" s="409">
        <f t="shared" si="4"/>
        <v>20695</v>
      </c>
      <c r="D65" s="410">
        <v>1734</v>
      </c>
      <c r="E65" s="409">
        <f t="shared" si="5"/>
        <v>22429</v>
      </c>
      <c r="F65" s="409">
        <f t="shared" si="6"/>
        <v>19053</v>
      </c>
      <c r="G65" s="410">
        <v>8484</v>
      </c>
      <c r="H65" s="458">
        <v>10569</v>
      </c>
      <c r="I65" s="471">
        <f t="shared" si="0"/>
        <v>41482</v>
      </c>
      <c r="J65" s="465">
        <v>0</v>
      </c>
      <c r="K65" s="410">
        <v>41482</v>
      </c>
      <c r="L65" s="995" t="s">
        <v>406</v>
      </c>
      <c r="M65" s="996"/>
    </row>
    <row r="66" spans="1:13">
      <c r="A66" s="369" t="s">
        <v>597</v>
      </c>
      <c r="B66" s="370" t="s">
        <v>407</v>
      </c>
      <c r="C66" s="407">
        <f t="shared" si="4"/>
        <v>76196</v>
      </c>
      <c r="D66" s="408">
        <v>6854</v>
      </c>
      <c r="E66" s="407">
        <f t="shared" si="5"/>
        <v>83050</v>
      </c>
      <c r="F66" s="407">
        <f t="shared" si="6"/>
        <v>80030</v>
      </c>
      <c r="G66" s="408">
        <v>9181</v>
      </c>
      <c r="H66" s="457">
        <v>70849</v>
      </c>
      <c r="I66" s="457">
        <f t="shared" si="0"/>
        <v>163080</v>
      </c>
      <c r="J66" s="464">
        <v>22684</v>
      </c>
      <c r="K66" s="408">
        <v>140396</v>
      </c>
      <c r="L66" s="993" t="s">
        <v>408</v>
      </c>
      <c r="M66" s="994"/>
    </row>
    <row r="67" spans="1:13" s="30" customFormat="1">
      <c r="A67" s="365" t="s">
        <v>598</v>
      </c>
      <c r="B67" s="366" t="s">
        <v>409</v>
      </c>
      <c r="C67" s="409">
        <f t="shared" si="4"/>
        <v>43733</v>
      </c>
      <c r="D67" s="410">
        <v>10684</v>
      </c>
      <c r="E67" s="409">
        <f t="shared" si="5"/>
        <v>54417</v>
      </c>
      <c r="F67" s="409">
        <f t="shared" si="6"/>
        <v>95863</v>
      </c>
      <c r="G67" s="410">
        <v>10957</v>
      </c>
      <c r="H67" s="458">
        <v>84906</v>
      </c>
      <c r="I67" s="471">
        <f t="shared" si="0"/>
        <v>150280</v>
      </c>
      <c r="J67" s="465">
        <v>179</v>
      </c>
      <c r="K67" s="410">
        <v>150101</v>
      </c>
      <c r="L67" s="995" t="s">
        <v>410</v>
      </c>
      <c r="M67" s="996"/>
    </row>
    <row r="68" spans="1:13">
      <c r="A68" s="361" t="s">
        <v>289</v>
      </c>
      <c r="B68" s="362" t="s">
        <v>411</v>
      </c>
      <c r="C68" s="407">
        <f t="shared" si="4"/>
        <v>598980</v>
      </c>
      <c r="D68" s="408">
        <v>43403</v>
      </c>
      <c r="E68" s="407">
        <f t="shared" si="5"/>
        <v>642383</v>
      </c>
      <c r="F68" s="407">
        <f t="shared" si="6"/>
        <v>1894330</v>
      </c>
      <c r="G68" s="408">
        <v>31530</v>
      </c>
      <c r="H68" s="457">
        <v>1862800</v>
      </c>
      <c r="I68" s="457">
        <f t="shared" si="0"/>
        <v>2536713</v>
      </c>
      <c r="J68" s="464">
        <v>54940</v>
      </c>
      <c r="K68" s="408">
        <v>2481773</v>
      </c>
      <c r="L68" s="991" t="s">
        <v>413</v>
      </c>
      <c r="M68" s="992"/>
    </row>
    <row r="69" spans="1:13" s="30" customFormat="1" ht="27.75" customHeight="1">
      <c r="A69" s="365" t="s">
        <v>599</v>
      </c>
      <c r="B69" s="366" t="s">
        <v>600</v>
      </c>
      <c r="C69" s="409">
        <f t="shared" si="4"/>
        <v>109579</v>
      </c>
      <c r="D69" s="410">
        <v>11947</v>
      </c>
      <c r="E69" s="409">
        <f t="shared" si="5"/>
        <v>121526</v>
      </c>
      <c r="F69" s="409">
        <f t="shared" si="6"/>
        <v>188375</v>
      </c>
      <c r="G69" s="410">
        <v>8267</v>
      </c>
      <c r="H69" s="458">
        <v>180108</v>
      </c>
      <c r="I69" s="471">
        <f t="shared" si="0"/>
        <v>309901</v>
      </c>
      <c r="J69" s="465">
        <v>54066</v>
      </c>
      <c r="K69" s="410">
        <v>255835</v>
      </c>
      <c r="L69" s="995" t="s">
        <v>414</v>
      </c>
      <c r="M69" s="996"/>
    </row>
    <row r="70" spans="1:13" ht="27" customHeight="1">
      <c r="A70" s="369" t="s">
        <v>601</v>
      </c>
      <c r="B70" s="370" t="s">
        <v>415</v>
      </c>
      <c r="C70" s="407">
        <f t="shared" si="4"/>
        <v>393986</v>
      </c>
      <c r="D70" s="408">
        <v>21099</v>
      </c>
      <c r="E70" s="407">
        <f t="shared" si="5"/>
        <v>415085</v>
      </c>
      <c r="F70" s="407">
        <f t="shared" si="6"/>
        <v>1620286</v>
      </c>
      <c r="G70" s="408">
        <v>11741</v>
      </c>
      <c r="H70" s="457">
        <v>1608545</v>
      </c>
      <c r="I70" s="457">
        <f t="shared" si="0"/>
        <v>2035371</v>
      </c>
      <c r="J70" s="464">
        <v>0</v>
      </c>
      <c r="K70" s="408">
        <v>2035371</v>
      </c>
      <c r="L70" s="993" t="s">
        <v>416</v>
      </c>
      <c r="M70" s="994"/>
    </row>
    <row r="71" spans="1:13" s="30" customFormat="1">
      <c r="A71" s="365" t="s">
        <v>602</v>
      </c>
      <c r="B71" s="366" t="s">
        <v>417</v>
      </c>
      <c r="C71" s="409">
        <f t="shared" si="4"/>
        <v>16476</v>
      </c>
      <c r="D71" s="410">
        <v>2627</v>
      </c>
      <c r="E71" s="409">
        <f t="shared" si="5"/>
        <v>19103</v>
      </c>
      <c r="F71" s="409">
        <f t="shared" si="6"/>
        <v>9994</v>
      </c>
      <c r="G71" s="410">
        <v>585</v>
      </c>
      <c r="H71" s="458">
        <v>9409</v>
      </c>
      <c r="I71" s="471">
        <f t="shared" si="0"/>
        <v>29097</v>
      </c>
      <c r="J71" s="465">
        <v>0</v>
      </c>
      <c r="K71" s="410">
        <v>29097</v>
      </c>
      <c r="L71" s="995" t="s">
        <v>418</v>
      </c>
      <c r="M71" s="996"/>
    </row>
    <row r="72" spans="1:13">
      <c r="A72" s="423" t="s">
        <v>603</v>
      </c>
      <c r="B72" s="424" t="s">
        <v>691</v>
      </c>
      <c r="C72" s="407">
        <f t="shared" si="4"/>
        <v>29166</v>
      </c>
      <c r="D72" s="408">
        <v>2217</v>
      </c>
      <c r="E72" s="407">
        <f t="shared" si="5"/>
        <v>31383</v>
      </c>
      <c r="F72" s="407">
        <f t="shared" si="6"/>
        <v>24347</v>
      </c>
      <c r="G72" s="408">
        <v>3683</v>
      </c>
      <c r="H72" s="457">
        <v>20664</v>
      </c>
      <c r="I72" s="457">
        <f t="shared" si="0"/>
        <v>55730</v>
      </c>
      <c r="J72" s="464">
        <v>0</v>
      </c>
      <c r="K72" s="408">
        <v>55730</v>
      </c>
      <c r="L72" s="1114" t="s">
        <v>729</v>
      </c>
      <c r="M72" s="1115"/>
    </row>
    <row r="73" spans="1:13">
      <c r="A73" s="416" t="s">
        <v>604</v>
      </c>
      <c r="B73" s="417" t="s">
        <v>419</v>
      </c>
      <c r="C73" s="409">
        <f t="shared" si="4"/>
        <v>49773</v>
      </c>
      <c r="D73" s="410">
        <v>5513</v>
      </c>
      <c r="E73" s="409">
        <f t="shared" si="5"/>
        <v>55286</v>
      </c>
      <c r="F73" s="409">
        <f t="shared" si="6"/>
        <v>51328</v>
      </c>
      <c r="G73" s="410">
        <v>7254</v>
      </c>
      <c r="H73" s="458">
        <v>44074</v>
      </c>
      <c r="I73" s="471">
        <f t="shared" si="0"/>
        <v>106614</v>
      </c>
      <c r="J73" s="465">
        <v>874</v>
      </c>
      <c r="K73" s="410">
        <v>105740</v>
      </c>
      <c r="L73" s="1116" t="s">
        <v>420</v>
      </c>
      <c r="M73" s="1117"/>
    </row>
    <row r="74" spans="1:13">
      <c r="A74" s="414" t="s">
        <v>448</v>
      </c>
      <c r="B74" s="415" t="s">
        <v>421</v>
      </c>
      <c r="C74" s="407">
        <f t="shared" si="4"/>
        <v>69712</v>
      </c>
      <c r="D74" s="408">
        <v>7222</v>
      </c>
      <c r="E74" s="407">
        <f t="shared" si="5"/>
        <v>76934</v>
      </c>
      <c r="F74" s="407">
        <f t="shared" si="6"/>
        <v>202439</v>
      </c>
      <c r="G74" s="408">
        <v>6530</v>
      </c>
      <c r="H74" s="457">
        <v>195909</v>
      </c>
      <c r="I74" s="457">
        <f t="shared" si="0"/>
        <v>279373</v>
      </c>
      <c r="J74" s="464">
        <v>0</v>
      </c>
      <c r="K74" s="408">
        <v>279373</v>
      </c>
      <c r="L74" s="1118" t="s">
        <v>422</v>
      </c>
      <c r="M74" s="1119"/>
    </row>
    <row r="75" spans="1:13" s="30" customFormat="1" ht="52.5" customHeight="1">
      <c r="A75" s="416" t="s">
        <v>605</v>
      </c>
      <c r="B75" s="417" t="s">
        <v>423</v>
      </c>
      <c r="C75" s="409">
        <f t="shared" si="4"/>
        <v>69712</v>
      </c>
      <c r="D75" s="410">
        <v>7222</v>
      </c>
      <c r="E75" s="409">
        <f t="shared" si="5"/>
        <v>76934</v>
      </c>
      <c r="F75" s="409">
        <f t="shared" si="6"/>
        <v>202439</v>
      </c>
      <c r="G75" s="410">
        <v>6530</v>
      </c>
      <c r="H75" s="458">
        <v>195909</v>
      </c>
      <c r="I75" s="471">
        <f t="shared" si="0"/>
        <v>279373</v>
      </c>
      <c r="J75" s="465">
        <v>0</v>
      </c>
      <c r="K75" s="410">
        <v>279373</v>
      </c>
      <c r="L75" s="1116" t="s">
        <v>424</v>
      </c>
      <c r="M75" s="1117"/>
    </row>
    <row r="76" spans="1:13" ht="22.5">
      <c r="A76" s="422" t="s">
        <v>606</v>
      </c>
      <c r="B76" s="659" t="s">
        <v>425</v>
      </c>
      <c r="C76" s="637">
        <f t="shared" si="4"/>
        <v>29994</v>
      </c>
      <c r="D76" s="636">
        <v>1124</v>
      </c>
      <c r="E76" s="637">
        <f t="shared" si="5"/>
        <v>31118</v>
      </c>
      <c r="F76" s="637">
        <f t="shared" si="6"/>
        <v>20462</v>
      </c>
      <c r="G76" s="636">
        <v>973</v>
      </c>
      <c r="H76" s="635">
        <v>19489</v>
      </c>
      <c r="I76" s="635">
        <f t="shared" si="0"/>
        <v>51580</v>
      </c>
      <c r="J76" s="634">
        <v>0</v>
      </c>
      <c r="K76" s="636">
        <v>51580</v>
      </c>
      <c r="L76" s="1120" t="s">
        <v>426</v>
      </c>
      <c r="M76" s="1121"/>
    </row>
    <row r="77" spans="1:13" s="30" customFormat="1" ht="27.75" customHeight="1">
      <c r="A77" s="392" t="s">
        <v>608</v>
      </c>
      <c r="B77" s="393" t="s">
        <v>647</v>
      </c>
      <c r="C77" s="394">
        <f t="shared" si="4"/>
        <v>27632</v>
      </c>
      <c r="D77" s="395">
        <v>474</v>
      </c>
      <c r="E77" s="394">
        <f t="shared" si="5"/>
        <v>28106</v>
      </c>
      <c r="F77" s="394">
        <f t="shared" si="6"/>
        <v>17985</v>
      </c>
      <c r="G77" s="395">
        <v>621</v>
      </c>
      <c r="H77" s="461">
        <v>17364</v>
      </c>
      <c r="I77" s="471">
        <f t="shared" ref="I77:I101" si="7">+K77+J77</f>
        <v>46091</v>
      </c>
      <c r="J77" s="468">
        <v>0</v>
      </c>
      <c r="K77" s="395">
        <v>46091</v>
      </c>
      <c r="L77" s="1011" t="s">
        <v>428</v>
      </c>
      <c r="M77" s="1012"/>
    </row>
    <row r="78" spans="1:13" s="31" customFormat="1" ht="12.75">
      <c r="A78" s="369" t="s">
        <v>558</v>
      </c>
      <c r="B78" s="370" t="s">
        <v>429</v>
      </c>
      <c r="C78" s="407">
        <f t="shared" si="4"/>
        <v>2362</v>
      </c>
      <c r="D78" s="408">
        <v>650</v>
      </c>
      <c r="E78" s="407">
        <f t="shared" si="5"/>
        <v>3012</v>
      </c>
      <c r="F78" s="407">
        <f t="shared" si="6"/>
        <v>2477</v>
      </c>
      <c r="G78" s="408">
        <v>352</v>
      </c>
      <c r="H78" s="457">
        <v>2125</v>
      </c>
      <c r="I78" s="457">
        <f t="shared" si="7"/>
        <v>5489</v>
      </c>
      <c r="J78" s="464">
        <v>0</v>
      </c>
      <c r="K78" s="408">
        <v>5489</v>
      </c>
      <c r="L78" s="993" t="s">
        <v>431</v>
      </c>
      <c r="M78" s="994"/>
    </row>
    <row r="79" spans="1:13">
      <c r="A79" s="371" t="s">
        <v>609</v>
      </c>
      <c r="B79" s="372" t="s">
        <v>432</v>
      </c>
      <c r="C79" s="409">
        <f t="shared" si="4"/>
        <v>4585</v>
      </c>
      <c r="D79" s="410">
        <v>415</v>
      </c>
      <c r="E79" s="409">
        <f t="shared" si="5"/>
        <v>5000</v>
      </c>
      <c r="F79" s="409">
        <f t="shared" si="6"/>
        <v>4858</v>
      </c>
      <c r="G79" s="410">
        <v>397</v>
      </c>
      <c r="H79" s="458">
        <v>4461</v>
      </c>
      <c r="I79" s="471">
        <f t="shared" si="7"/>
        <v>9858</v>
      </c>
      <c r="J79" s="465">
        <v>0</v>
      </c>
      <c r="K79" s="410">
        <v>9858</v>
      </c>
      <c r="L79" s="999" t="s">
        <v>433</v>
      </c>
      <c r="M79" s="1000"/>
    </row>
    <row r="80" spans="1:13">
      <c r="A80" s="365" t="s">
        <v>610</v>
      </c>
      <c r="B80" s="366" t="s">
        <v>434</v>
      </c>
      <c r="C80" s="409">
        <f t="shared" si="4"/>
        <v>4585</v>
      </c>
      <c r="D80" s="410">
        <v>415</v>
      </c>
      <c r="E80" s="409">
        <f t="shared" si="5"/>
        <v>5000</v>
      </c>
      <c r="F80" s="409">
        <f t="shared" si="6"/>
        <v>4858</v>
      </c>
      <c r="G80" s="410">
        <v>397</v>
      </c>
      <c r="H80" s="458">
        <v>4461</v>
      </c>
      <c r="I80" s="471">
        <f t="shared" si="7"/>
        <v>9858</v>
      </c>
      <c r="J80" s="465">
        <v>0</v>
      </c>
      <c r="K80" s="410">
        <v>9858</v>
      </c>
      <c r="L80" s="995" t="s">
        <v>435</v>
      </c>
      <c r="M80" s="996"/>
    </row>
    <row r="81" spans="1:13">
      <c r="A81" s="361" t="s">
        <v>518</v>
      </c>
      <c r="B81" s="362" t="s">
        <v>436</v>
      </c>
      <c r="C81" s="407">
        <f t="shared" si="4"/>
        <v>483045</v>
      </c>
      <c r="D81" s="408">
        <v>35523</v>
      </c>
      <c r="E81" s="407">
        <f t="shared" si="5"/>
        <v>518568</v>
      </c>
      <c r="F81" s="407">
        <f t="shared" si="6"/>
        <v>424511</v>
      </c>
      <c r="G81" s="408">
        <v>145832</v>
      </c>
      <c r="H81" s="457">
        <v>278679</v>
      </c>
      <c r="I81" s="457">
        <f t="shared" si="7"/>
        <v>943079</v>
      </c>
      <c r="J81" s="464">
        <v>110693</v>
      </c>
      <c r="K81" s="408">
        <v>832386</v>
      </c>
      <c r="L81" s="991" t="s">
        <v>437</v>
      </c>
      <c r="M81" s="992"/>
    </row>
    <row r="82" spans="1:13" ht="15" customHeight="1">
      <c r="A82" s="365" t="s">
        <v>611</v>
      </c>
      <c r="B82" s="366" t="s">
        <v>436</v>
      </c>
      <c r="C82" s="409">
        <f t="shared" si="4"/>
        <v>483045</v>
      </c>
      <c r="D82" s="410">
        <v>35523</v>
      </c>
      <c r="E82" s="409">
        <f t="shared" si="5"/>
        <v>518568</v>
      </c>
      <c r="F82" s="409">
        <f t="shared" si="6"/>
        <v>424511</v>
      </c>
      <c r="G82" s="410">
        <v>145832</v>
      </c>
      <c r="H82" s="458">
        <v>278679</v>
      </c>
      <c r="I82" s="471">
        <f t="shared" si="7"/>
        <v>943079</v>
      </c>
      <c r="J82" s="465">
        <v>110693</v>
      </c>
      <c r="K82" s="410">
        <v>832386</v>
      </c>
      <c r="L82" s="995" t="s">
        <v>438</v>
      </c>
      <c r="M82" s="996"/>
    </row>
    <row r="83" spans="1:13">
      <c r="A83" s="361" t="s">
        <v>340</v>
      </c>
      <c r="B83" s="362" t="s">
        <v>439</v>
      </c>
      <c r="C83" s="407">
        <f t="shared" si="4"/>
        <v>32838</v>
      </c>
      <c r="D83" s="408">
        <v>4178</v>
      </c>
      <c r="E83" s="407">
        <f t="shared" si="5"/>
        <v>37016</v>
      </c>
      <c r="F83" s="407">
        <f t="shared" si="6"/>
        <v>21535</v>
      </c>
      <c r="G83" s="408">
        <v>1277</v>
      </c>
      <c r="H83" s="457">
        <v>20258</v>
      </c>
      <c r="I83" s="457">
        <f t="shared" si="7"/>
        <v>58551</v>
      </c>
      <c r="J83" s="464">
        <v>2400</v>
      </c>
      <c r="K83" s="408">
        <v>56151</v>
      </c>
      <c r="L83" s="991" t="s">
        <v>440</v>
      </c>
      <c r="M83" s="992"/>
    </row>
    <row r="84" spans="1:13">
      <c r="A84" s="365" t="s">
        <v>612</v>
      </c>
      <c r="B84" s="366" t="s">
        <v>441</v>
      </c>
      <c r="C84" s="409">
        <f t="shared" si="4"/>
        <v>23478</v>
      </c>
      <c r="D84" s="410">
        <v>4178</v>
      </c>
      <c r="E84" s="409">
        <f t="shared" si="5"/>
        <v>27656</v>
      </c>
      <c r="F84" s="409">
        <f t="shared" si="6"/>
        <v>15299</v>
      </c>
      <c r="G84" s="410">
        <v>204</v>
      </c>
      <c r="H84" s="458">
        <v>15095</v>
      </c>
      <c r="I84" s="471">
        <f t="shared" si="7"/>
        <v>42955</v>
      </c>
      <c r="J84" s="465">
        <v>2400</v>
      </c>
      <c r="K84" s="410">
        <v>40555</v>
      </c>
      <c r="L84" s="995" t="s">
        <v>442</v>
      </c>
      <c r="M84" s="996"/>
    </row>
    <row r="85" spans="1:13" s="30" customFormat="1">
      <c r="A85" s="369" t="s">
        <v>613</v>
      </c>
      <c r="B85" s="370" t="s">
        <v>443</v>
      </c>
      <c r="C85" s="407">
        <f t="shared" si="4"/>
        <v>9360</v>
      </c>
      <c r="D85" s="408">
        <v>0</v>
      </c>
      <c r="E85" s="407">
        <f t="shared" si="5"/>
        <v>9360</v>
      </c>
      <c r="F85" s="407">
        <f t="shared" si="6"/>
        <v>6236</v>
      </c>
      <c r="G85" s="408">
        <v>1073</v>
      </c>
      <c r="H85" s="457">
        <v>5163</v>
      </c>
      <c r="I85" s="457">
        <f t="shared" si="7"/>
        <v>15596</v>
      </c>
      <c r="J85" s="464">
        <v>0</v>
      </c>
      <c r="K85" s="408">
        <v>15596</v>
      </c>
      <c r="L85" s="993" t="s">
        <v>444</v>
      </c>
      <c r="M85" s="994"/>
    </row>
    <row r="86" spans="1:13">
      <c r="A86" s="371" t="s">
        <v>374</v>
      </c>
      <c r="B86" s="372" t="s">
        <v>445</v>
      </c>
      <c r="C86" s="409">
        <f t="shared" si="4"/>
        <v>1111663</v>
      </c>
      <c r="D86" s="410">
        <v>260981</v>
      </c>
      <c r="E86" s="409">
        <f t="shared" si="5"/>
        <v>1372644</v>
      </c>
      <c r="F86" s="409">
        <f t="shared" si="6"/>
        <v>510776</v>
      </c>
      <c r="G86" s="410">
        <v>283796</v>
      </c>
      <c r="H86" s="458">
        <v>226980</v>
      </c>
      <c r="I86" s="471">
        <f t="shared" si="7"/>
        <v>1883420</v>
      </c>
      <c r="J86" s="465">
        <v>107907</v>
      </c>
      <c r="K86" s="410">
        <v>1775513</v>
      </c>
      <c r="L86" s="999" t="s">
        <v>446</v>
      </c>
      <c r="M86" s="1000"/>
    </row>
    <row r="87" spans="1:13">
      <c r="A87" s="369" t="s">
        <v>614</v>
      </c>
      <c r="B87" s="370" t="s">
        <v>447</v>
      </c>
      <c r="C87" s="407">
        <f t="shared" si="4"/>
        <v>5420</v>
      </c>
      <c r="D87" s="408">
        <v>27</v>
      </c>
      <c r="E87" s="407">
        <f t="shared" si="5"/>
        <v>5447</v>
      </c>
      <c r="F87" s="407">
        <f t="shared" si="6"/>
        <v>1721</v>
      </c>
      <c r="G87" s="408">
        <v>1224</v>
      </c>
      <c r="H87" s="457">
        <v>497</v>
      </c>
      <c r="I87" s="457">
        <f t="shared" si="7"/>
        <v>7168</v>
      </c>
      <c r="J87" s="464">
        <v>0</v>
      </c>
      <c r="K87" s="408">
        <v>7168</v>
      </c>
      <c r="L87" s="993" t="s">
        <v>449</v>
      </c>
      <c r="M87" s="994"/>
    </row>
    <row r="88" spans="1:13">
      <c r="A88" s="365" t="s">
        <v>728</v>
      </c>
      <c r="B88" s="366" t="s">
        <v>450</v>
      </c>
      <c r="C88" s="409">
        <f t="shared" si="4"/>
        <v>2618</v>
      </c>
      <c r="D88" s="410">
        <v>60</v>
      </c>
      <c r="E88" s="409">
        <f t="shared" si="5"/>
        <v>2678</v>
      </c>
      <c r="F88" s="409">
        <f t="shared" si="6"/>
        <v>1642</v>
      </c>
      <c r="G88" s="410">
        <v>819</v>
      </c>
      <c r="H88" s="458">
        <v>823</v>
      </c>
      <c r="I88" s="471">
        <f t="shared" si="7"/>
        <v>4320</v>
      </c>
      <c r="J88" s="465">
        <v>0</v>
      </c>
      <c r="K88" s="410">
        <v>4320</v>
      </c>
      <c r="L88" s="995" t="s">
        <v>451</v>
      </c>
      <c r="M88" s="996"/>
    </row>
    <row r="89" spans="1:13">
      <c r="A89" s="369" t="s">
        <v>615</v>
      </c>
      <c r="B89" s="370" t="s">
        <v>452</v>
      </c>
      <c r="C89" s="408">
        <f t="shared" si="4"/>
        <v>1034213</v>
      </c>
      <c r="D89" s="408">
        <v>258617</v>
      </c>
      <c r="E89" s="408">
        <f t="shared" si="5"/>
        <v>1292830</v>
      </c>
      <c r="F89" s="408">
        <f t="shared" si="6"/>
        <v>433235</v>
      </c>
      <c r="G89" s="408">
        <v>271313</v>
      </c>
      <c r="H89" s="457">
        <v>161922</v>
      </c>
      <c r="I89" s="457">
        <f t="shared" si="7"/>
        <v>1726065</v>
      </c>
      <c r="J89" s="464">
        <v>103195</v>
      </c>
      <c r="K89" s="408">
        <v>1622870</v>
      </c>
      <c r="L89" s="993" t="s">
        <v>453</v>
      </c>
      <c r="M89" s="994"/>
    </row>
    <row r="90" spans="1:13" ht="15.75">
      <c r="A90" s="387" t="s">
        <v>454</v>
      </c>
      <c r="B90" s="388" t="s">
        <v>455</v>
      </c>
      <c r="C90" s="409">
        <f t="shared" si="4"/>
        <v>11924304</v>
      </c>
      <c r="D90" s="410">
        <v>415930</v>
      </c>
      <c r="E90" s="409">
        <f t="shared" si="5"/>
        <v>12340234</v>
      </c>
      <c r="F90" s="409">
        <f t="shared" si="6"/>
        <v>16203461</v>
      </c>
      <c r="G90" s="410">
        <v>700904</v>
      </c>
      <c r="H90" s="458">
        <v>15502557</v>
      </c>
      <c r="I90" s="471">
        <f t="shared" si="7"/>
        <v>28543695</v>
      </c>
      <c r="J90" s="465">
        <v>18491393</v>
      </c>
      <c r="K90" s="410">
        <v>10052302</v>
      </c>
      <c r="L90" s="1061" t="s">
        <v>456</v>
      </c>
      <c r="M90" s="1062"/>
    </row>
    <row r="91" spans="1:13">
      <c r="A91" s="361" t="s">
        <v>616</v>
      </c>
      <c r="B91" s="362" t="s">
        <v>455</v>
      </c>
      <c r="C91" s="408">
        <f t="shared" si="4"/>
        <v>11924304</v>
      </c>
      <c r="D91" s="408">
        <v>415930</v>
      </c>
      <c r="E91" s="408">
        <f t="shared" si="5"/>
        <v>12340234</v>
      </c>
      <c r="F91" s="408">
        <f t="shared" si="6"/>
        <v>16203461</v>
      </c>
      <c r="G91" s="408">
        <v>700904</v>
      </c>
      <c r="H91" s="457">
        <v>15502557</v>
      </c>
      <c r="I91" s="457">
        <f t="shared" si="7"/>
        <v>28543695</v>
      </c>
      <c r="J91" s="464">
        <v>18491393</v>
      </c>
      <c r="K91" s="408">
        <v>10052302</v>
      </c>
      <c r="L91" s="991" t="s">
        <v>457</v>
      </c>
      <c r="M91" s="992"/>
    </row>
    <row r="92" spans="1:13" ht="24">
      <c r="A92" s="387" t="s">
        <v>458</v>
      </c>
      <c r="B92" s="388" t="s">
        <v>459</v>
      </c>
      <c r="C92" s="409">
        <f t="shared" si="4"/>
        <v>383685</v>
      </c>
      <c r="D92" s="410">
        <v>64617</v>
      </c>
      <c r="E92" s="409">
        <f t="shared" si="5"/>
        <v>448302</v>
      </c>
      <c r="F92" s="409">
        <f t="shared" si="6"/>
        <v>276696</v>
      </c>
      <c r="G92" s="410">
        <v>134045</v>
      </c>
      <c r="H92" s="458">
        <v>142651</v>
      </c>
      <c r="I92" s="471">
        <f t="shared" si="7"/>
        <v>724998</v>
      </c>
      <c r="J92" s="465">
        <v>14340</v>
      </c>
      <c r="K92" s="410">
        <v>710658</v>
      </c>
      <c r="L92" s="1061" t="s">
        <v>460</v>
      </c>
      <c r="M92" s="1062"/>
    </row>
    <row r="93" spans="1:13">
      <c r="A93" s="361" t="s">
        <v>367</v>
      </c>
      <c r="B93" s="362" t="s">
        <v>461</v>
      </c>
      <c r="C93" s="408">
        <f t="shared" si="4"/>
        <v>45306</v>
      </c>
      <c r="D93" s="408">
        <v>9711</v>
      </c>
      <c r="E93" s="408">
        <f t="shared" si="5"/>
        <v>55017</v>
      </c>
      <c r="F93" s="408">
        <f t="shared" si="6"/>
        <v>46994</v>
      </c>
      <c r="G93" s="408">
        <v>35309</v>
      </c>
      <c r="H93" s="457">
        <v>11685</v>
      </c>
      <c r="I93" s="457">
        <f t="shared" si="7"/>
        <v>102011</v>
      </c>
      <c r="J93" s="464">
        <v>897</v>
      </c>
      <c r="K93" s="408">
        <v>101114</v>
      </c>
      <c r="L93" s="991" t="s">
        <v>462</v>
      </c>
      <c r="M93" s="992"/>
    </row>
    <row r="94" spans="1:13">
      <c r="A94" s="365" t="s">
        <v>617</v>
      </c>
      <c r="B94" s="366" t="s">
        <v>461</v>
      </c>
      <c r="C94" s="409">
        <f t="shared" si="4"/>
        <v>45306</v>
      </c>
      <c r="D94" s="410">
        <v>9711</v>
      </c>
      <c r="E94" s="409">
        <f t="shared" si="5"/>
        <v>55017</v>
      </c>
      <c r="F94" s="409">
        <f t="shared" si="6"/>
        <v>46994</v>
      </c>
      <c r="G94" s="410">
        <v>35309</v>
      </c>
      <c r="H94" s="458">
        <v>11685</v>
      </c>
      <c r="I94" s="471">
        <f t="shared" si="7"/>
        <v>102011</v>
      </c>
      <c r="J94" s="465">
        <v>897</v>
      </c>
      <c r="K94" s="410">
        <v>101114</v>
      </c>
      <c r="L94" s="995" t="s">
        <v>462</v>
      </c>
      <c r="M94" s="996"/>
    </row>
    <row r="95" spans="1:13" ht="22.5">
      <c r="A95" s="361" t="s">
        <v>363</v>
      </c>
      <c r="B95" s="362" t="s">
        <v>463</v>
      </c>
      <c r="C95" s="408">
        <f t="shared" si="4"/>
        <v>294521</v>
      </c>
      <c r="D95" s="408">
        <v>50349</v>
      </c>
      <c r="E95" s="408">
        <f t="shared" si="5"/>
        <v>344870</v>
      </c>
      <c r="F95" s="408">
        <f t="shared" si="6"/>
        <v>211787</v>
      </c>
      <c r="G95" s="408">
        <v>89737</v>
      </c>
      <c r="H95" s="457">
        <v>122050</v>
      </c>
      <c r="I95" s="457">
        <f t="shared" si="7"/>
        <v>556657</v>
      </c>
      <c r="J95" s="464">
        <v>12339</v>
      </c>
      <c r="K95" s="408">
        <v>544318</v>
      </c>
      <c r="L95" s="1110" t="s">
        <v>464</v>
      </c>
      <c r="M95" s="1111"/>
    </row>
    <row r="96" spans="1:13">
      <c r="A96" s="365" t="s">
        <v>618</v>
      </c>
      <c r="B96" s="366" t="s">
        <v>619</v>
      </c>
      <c r="C96" s="409">
        <f t="shared" si="4"/>
        <v>68498</v>
      </c>
      <c r="D96" s="410">
        <v>3418</v>
      </c>
      <c r="E96" s="409">
        <f t="shared" si="5"/>
        <v>71916</v>
      </c>
      <c r="F96" s="409">
        <f t="shared" si="6"/>
        <v>4926</v>
      </c>
      <c r="G96" s="410">
        <v>2215</v>
      </c>
      <c r="H96" s="458">
        <v>2711</v>
      </c>
      <c r="I96" s="471">
        <f t="shared" si="7"/>
        <v>76842</v>
      </c>
      <c r="J96" s="465">
        <v>0</v>
      </c>
      <c r="K96" s="410">
        <v>76842</v>
      </c>
      <c r="L96" s="995" t="s">
        <v>727</v>
      </c>
      <c r="M96" s="996"/>
    </row>
    <row r="97" spans="1:13">
      <c r="A97" s="369" t="s">
        <v>620</v>
      </c>
      <c r="B97" s="370" t="s">
        <v>465</v>
      </c>
      <c r="C97" s="457">
        <f t="shared" si="4"/>
        <v>115537</v>
      </c>
      <c r="D97" s="408">
        <v>6204</v>
      </c>
      <c r="E97" s="457">
        <f t="shared" si="5"/>
        <v>121741</v>
      </c>
      <c r="F97" s="457">
        <f t="shared" si="6"/>
        <v>84697</v>
      </c>
      <c r="G97" s="408">
        <v>65086</v>
      </c>
      <c r="H97" s="457">
        <v>19611</v>
      </c>
      <c r="I97" s="457">
        <f t="shared" si="7"/>
        <v>206438</v>
      </c>
      <c r="J97" s="464">
        <v>11662</v>
      </c>
      <c r="K97" s="408">
        <v>194776</v>
      </c>
      <c r="L97" s="993" t="s">
        <v>466</v>
      </c>
      <c r="M97" s="994"/>
    </row>
    <row r="98" spans="1:13">
      <c r="A98" s="365" t="s">
        <v>621</v>
      </c>
      <c r="B98" s="366" t="s">
        <v>467</v>
      </c>
      <c r="C98" s="409">
        <f t="shared" si="4"/>
        <v>52000</v>
      </c>
      <c r="D98" s="410">
        <v>6966</v>
      </c>
      <c r="E98" s="409">
        <f t="shared" si="5"/>
        <v>58966</v>
      </c>
      <c r="F98" s="409">
        <f t="shared" si="6"/>
        <v>19985</v>
      </c>
      <c r="G98" s="410">
        <v>13533</v>
      </c>
      <c r="H98" s="458">
        <v>6452</v>
      </c>
      <c r="I98" s="471">
        <f t="shared" si="7"/>
        <v>78951</v>
      </c>
      <c r="J98" s="465">
        <v>0</v>
      </c>
      <c r="K98" s="410">
        <v>78951</v>
      </c>
      <c r="L98" s="995" t="s">
        <v>468</v>
      </c>
      <c r="M98" s="996"/>
    </row>
    <row r="99" spans="1:13">
      <c r="A99" s="369" t="s">
        <v>622</v>
      </c>
      <c r="B99" s="370" t="s">
        <v>469</v>
      </c>
      <c r="C99" s="457">
        <f t="shared" si="4"/>
        <v>58486</v>
      </c>
      <c r="D99" s="408">
        <v>33761</v>
      </c>
      <c r="E99" s="457">
        <f t="shared" si="5"/>
        <v>92247</v>
      </c>
      <c r="F99" s="457">
        <f t="shared" si="6"/>
        <v>102179</v>
      </c>
      <c r="G99" s="408">
        <v>8903</v>
      </c>
      <c r="H99" s="457">
        <v>93276</v>
      </c>
      <c r="I99" s="457">
        <f t="shared" si="7"/>
        <v>194426</v>
      </c>
      <c r="J99" s="464">
        <v>677</v>
      </c>
      <c r="K99" s="408">
        <v>193749</v>
      </c>
      <c r="L99" s="993" t="s">
        <v>470</v>
      </c>
      <c r="M99" s="994"/>
    </row>
    <row r="100" spans="1:13" ht="22.5">
      <c r="A100" s="371" t="s">
        <v>430</v>
      </c>
      <c r="B100" s="372" t="s">
        <v>471</v>
      </c>
      <c r="C100" s="409">
        <f t="shared" si="4"/>
        <v>43858</v>
      </c>
      <c r="D100" s="410">
        <v>4557</v>
      </c>
      <c r="E100" s="409">
        <f t="shared" si="5"/>
        <v>48415</v>
      </c>
      <c r="F100" s="409">
        <f t="shared" si="6"/>
        <v>17915</v>
      </c>
      <c r="G100" s="410">
        <v>8999</v>
      </c>
      <c r="H100" s="458">
        <v>8916</v>
      </c>
      <c r="I100" s="471">
        <f t="shared" si="7"/>
        <v>66330</v>
      </c>
      <c r="J100" s="465">
        <v>1104</v>
      </c>
      <c r="K100" s="410">
        <v>65226</v>
      </c>
      <c r="L100" s="999" t="s">
        <v>472</v>
      </c>
      <c r="M100" s="1000"/>
    </row>
    <row r="101" spans="1:13">
      <c r="A101" s="389" t="s">
        <v>623</v>
      </c>
      <c r="B101" s="390" t="s">
        <v>471</v>
      </c>
      <c r="C101" s="457">
        <f t="shared" si="4"/>
        <v>43858</v>
      </c>
      <c r="D101" s="397">
        <v>4557</v>
      </c>
      <c r="E101" s="457">
        <f t="shared" si="5"/>
        <v>48415</v>
      </c>
      <c r="F101" s="457">
        <f t="shared" si="6"/>
        <v>17915</v>
      </c>
      <c r="G101" s="397">
        <v>8999</v>
      </c>
      <c r="H101" s="462">
        <v>8916</v>
      </c>
      <c r="I101" s="457">
        <f t="shared" si="7"/>
        <v>66330</v>
      </c>
      <c r="J101" s="469">
        <v>1104</v>
      </c>
      <c r="K101" s="397">
        <v>65226</v>
      </c>
      <c r="L101" s="1055" t="s">
        <v>472</v>
      </c>
      <c r="M101" s="1056"/>
    </row>
    <row r="102" spans="1:13" ht="27" customHeight="1">
      <c r="A102" s="1057" t="s">
        <v>473</v>
      </c>
      <c r="B102" s="1074"/>
      <c r="C102" s="411">
        <f>+E102-D102</f>
        <v>315298582</v>
      </c>
      <c r="D102" s="391">
        <v>21792224</v>
      </c>
      <c r="E102" s="391">
        <f>+I102-F102</f>
        <v>337090806</v>
      </c>
      <c r="F102" s="391">
        <f>+H102+G102</f>
        <v>124840639</v>
      </c>
      <c r="G102" s="391">
        <v>24386435</v>
      </c>
      <c r="H102" s="391">
        <v>100454204</v>
      </c>
      <c r="I102" s="391">
        <f>+K102+J102</f>
        <v>461931445</v>
      </c>
      <c r="J102" s="391">
        <v>47207540</v>
      </c>
      <c r="K102" s="391">
        <v>414723905</v>
      </c>
      <c r="L102" s="1059" t="s">
        <v>474</v>
      </c>
      <c r="M102" s="1060"/>
    </row>
  </sheetData>
  <mergeCells count="111">
    <mergeCell ref="A102:B102"/>
    <mergeCell ref="L94:M94"/>
    <mergeCell ref="L95:M95"/>
    <mergeCell ref="L96:M96"/>
    <mergeCell ref="L97:M97"/>
    <mergeCell ref="L98:M98"/>
    <mergeCell ref="L99:M99"/>
    <mergeCell ref="L100:M100"/>
    <mergeCell ref="L101:M101"/>
    <mergeCell ref="L102:M102"/>
    <mergeCell ref="L92:M92"/>
    <mergeCell ref="L93:M93"/>
    <mergeCell ref="L88:M88"/>
    <mergeCell ref="L89:M89"/>
    <mergeCell ref="L79:M79"/>
    <mergeCell ref="L80:M80"/>
    <mergeCell ref="L81:M81"/>
    <mergeCell ref="L82:M82"/>
    <mergeCell ref="L84:M84"/>
    <mergeCell ref="L85:M85"/>
    <mergeCell ref="L86:M86"/>
    <mergeCell ref="L87:M87"/>
    <mergeCell ref="L35:M35"/>
    <mergeCell ref="L61:M61"/>
    <mergeCell ref="L83:M83"/>
    <mergeCell ref="L90:M90"/>
    <mergeCell ref="L91:M91"/>
    <mergeCell ref="L70:M70"/>
    <mergeCell ref="L71:M71"/>
    <mergeCell ref="L72:M72"/>
    <mergeCell ref="L73:M73"/>
    <mergeCell ref="L74:M74"/>
    <mergeCell ref="L75:M75"/>
    <mergeCell ref="L76:M76"/>
    <mergeCell ref="L77:M77"/>
    <mergeCell ref="L78:M78"/>
    <mergeCell ref="L63:M63"/>
    <mergeCell ref="L64:M64"/>
    <mergeCell ref="L65:M65"/>
    <mergeCell ref="L66:M66"/>
    <mergeCell ref="L67:M67"/>
    <mergeCell ref="L68:M68"/>
    <mergeCell ref="L69:M69"/>
    <mergeCell ref="L55:M55"/>
    <mergeCell ref="L56:M56"/>
    <mergeCell ref="L57:M57"/>
    <mergeCell ref="L58:M58"/>
    <mergeCell ref="L59:M59"/>
    <mergeCell ref="L60:M60"/>
    <mergeCell ref="L62:M62"/>
    <mergeCell ref="L51:M51"/>
    <mergeCell ref="L52:M52"/>
    <mergeCell ref="L53:M53"/>
    <mergeCell ref="L54:M54"/>
    <mergeCell ref="L45:M45"/>
    <mergeCell ref="L46:M46"/>
    <mergeCell ref="L47:M47"/>
    <mergeCell ref="L48:M48"/>
    <mergeCell ref="L49:M49"/>
    <mergeCell ref="L50:M50"/>
    <mergeCell ref="L36:M36"/>
    <mergeCell ref="L37:M37"/>
    <mergeCell ref="L38:M38"/>
    <mergeCell ref="L39:M39"/>
    <mergeCell ref="L40:M40"/>
    <mergeCell ref="L41:M41"/>
    <mergeCell ref="L42:M42"/>
    <mergeCell ref="L43:M43"/>
    <mergeCell ref="L44:M44"/>
    <mergeCell ref="L26:M26"/>
    <mergeCell ref="L27:M27"/>
    <mergeCell ref="L28:M28"/>
    <mergeCell ref="L29:M29"/>
    <mergeCell ref="L30:M30"/>
    <mergeCell ref="L31:M31"/>
    <mergeCell ref="L32:M32"/>
    <mergeCell ref="L33:M33"/>
    <mergeCell ref="L34:M34"/>
    <mergeCell ref="L16:M16"/>
    <mergeCell ref="L17:M17"/>
    <mergeCell ref="L18:M18"/>
    <mergeCell ref="L19:M19"/>
    <mergeCell ref="L20:M20"/>
    <mergeCell ref="L21:M21"/>
    <mergeCell ref="L23:M23"/>
    <mergeCell ref="L24:M24"/>
    <mergeCell ref="L25:M25"/>
    <mergeCell ref="L11:M11"/>
    <mergeCell ref="L13:M13"/>
    <mergeCell ref="L14:M14"/>
    <mergeCell ref="L15:M15"/>
    <mergeCell ref="A2:M2"/>
    <mergeCell ref="A3:M3"/>
    <mergeCell ref="A4:M4"/>
    <mergeCell ref="A5:M5"/>
    <mergeCell ref="A6:B6"/>
    <mergeCell ref="C6:K6"/>
    <mergeCell ref="F7:H7"/>
    <mergeCell ref="I7:K7"/>
    <mergeCell ref="L6:M6"/>
    <mergeCell ref="A7:A10"/>
    <mergeCell ref="B7:B10"/>
    <mergeCell ref="C7:C8"/>
    <mergeCell ref="C9:C10"/>
    <mergeCell ref="D7:D8"/>
    <mergeCell ref="D9:D10"/>
    <mergeCell ref="E7:E8"/>
    <mergeCell ref="E9:E10"/>
    <mergeCell ref="L7:M10"/>
    <mergeCell ref="F8:H8"/>
    <mergeCell ref="I8:K8"/>
  </mergeCells>
  <printOptions horizontalCentered="1"/>
  <pageMargins left="0" right="0" top="0.19685039370078741" bottom="0" header="0.51181102362204722" footer="0.51181102362204722"/>
  <pageSetup paperSize="9" scale="70" orientation="landscape" r:id="rId1"/>
  <headerFooter alignWithMargins="0"/>
  <rowBreaks count="2" manualBreakCount="2">
    <brk id="49" max="12" man="1"/>
    <brk id="76" max="12" man="1"/>
  </rowBreaks>
  <ignoredErrors>
    <ignoredError sqref="A12:B12 A102:B102 A101:B101 A100:B100 A99:B99 A90:B90 A89:B89 A91:B91 A92:B92 A94:B94 A93:B93 A96:B96 A95:B95 A98:B98 A97:B97 A13:C16 A50:C50 A51:C62 A63:C65 A11:B11 A23:C48 A17:B17 A49:B49 A67:C79 A66:C66 E13:F16 E50:F50 E51:F62 E63:F65 E23:F48 E67:F79 E66:F66 E18:F21 A18:C21 A80:C88 E80:F88" numberStoredAsText="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3" tint="0.59999389629810485"/>
  </sheetPr>
  <dimension ref="A1:M103"/>
  <sheetViews>
    <sheetView view="pageBreakPreview" zoomScale="80" zoomScaleNormal="100" zoomScaleSheetLayoutView="80" workbookViewId="0">
      <selection activeCell="N76" sqref="N76"/>
    </sheetView>
  </sheetViews>
  <sheetFormatPr defaultColWidth="9" defaultRowHeight="15"/>
  <cols>
    <col min="1" max="1" width="6.77734375" style="295" customWidth="1"/>
    <col min="2" max="2" width="50.6640625" style="286" customWidth="1"/>
    <col min="3" max="5" width="9.6640625" style="286" customWidth="1"/>
    <col min="6" max="7" width="9.6640625" style="4" customWidth="1"/>
    <col min="8" max="8" width="9.6640625" style="296" customWidth="1"/>
    <col min="9" max="9" width="9.6640625" style="286" customWidth="1"/>
    <col min="10" max="10" width="37.88671875" style="286" customWidth="1"/>
    <col min="11" max="11" width="6.77734375" style="286" customWidth="1"/>
    <col min="12" max="16384" width="9" style="286"/>
  </cols>
  <sheetData>
    <row r="1" spans="1:11" s="284" customFormat="1" ht="37.5" customHeight="1">
      <c r="A1" s="1128"/>
      <c r="B1" s="1128"/>
      <c r="C1" s="1128"/>
      <c r="D1" s="1128"/>
      <c r="E1" s="1128"/>
      <c r="F1" s="1128"/>
      <c r="G1" s="1128"/>
      <c r="H1" s="1128"/>
      <c r="I1" s="1128"/>
      <c r="J1" s="1128"/>
      <c r="K1" s="1128"/>
    </row>
    <row r="2" spans="1:11" s="284" customFormat="1" ht="20.25" customHeight="1">
      <c r="A2" s="947" t="s">
        <v>536</v>
      </c>
      <c r="B2" s="947"/>
      <c r="C2" s="947"/>
      <c r="D2" s="947"/>
      <c r="E2" s="947"/>
      <c r="F2" s="947"/>
      <c r="G2" s="947"/>
      <c r="H2" s="947"/>
      <c r="I2" s="947"/>
      <c r="J2" s="947"/>
      <c r="K2" s="947"/>
    </row>
    <row r="3" spans="1:11" s="284" customFormat="1" ht="20.25">
      <c r="A3" s="947" t="s">
        <v>271</v>
      </c>
      <c r="B3" s="947"/>
      <c r="C3" s="947"/>
      <c r="D3" s="947"/>
      <c r="E3" s="947"/>
      <c r="F3" s="947"/>
      <c r="G3" s="947"/>
      <c r="H3" s="947"/>
      <c r="I3" s="947"/>
      <c r="J3" s="947"/>
      <c r="K3" s="947"/>
    </row>
    <row r="4" spans="1:11" s="284" customFormat="1" ht="15.75" customHeight="1">
      <c r="A4" s="949" t="s">
        <v>537</v>
      </c>
      <c r="B4" s="949"/>
      <c r="C4" s="949"/>
      <c r="D4" s="949"/>
      <c r="E4" s="949"/>
      <c r="F4" s="949"/>
      <c r="G4" s="949"/>
      <c r="H4" s="949"/>
      <c r="I4" s="949"/>
      <c r="J4" s="949"/>
      <c r="K4" s="949"/>
    </row>
    <row r="5" spans="1:11" s="284" customFormat="1" ht="15.75" customHeight="1">
      <c r="A5" s="949" t="s">
        <v>273</v>
      </c>
      <c r="B5" s="949"/>
      <c r="C5" s="949"/>
      <c r="D5" s="949"/>
      <c r="E5" s="949"/>
      <c r="F5" s="949"/>
      <c r="G5" s="949"/>
      <c r="H5" s="949"/>
      <c r="I5" s="949"/>
      <c r="J5" s="949"/>
      <c r="K5" s="949"/>
    </row>
    <row r="6" spans="1:11" s="284" customFormat="1" ht="15.75">
      <c r="A6" s="1027" t="s">
        <v>689</v>
      </c>
      <c r="B6" s="1027"/>
      <c r="C6" s="1028" t="s">
        <v>782</v>
      </c>
      <c r="D6" s="1028"/>
      <c r="E6" s="1028"/>
      <c r="F6" s="1028"/>
      <c r="G6" s="1028"/>
      <c r="H6" s="1028"/>
      <c r="I6" s="1028"/>
      <c r="K6" s="23" t="s">
        <v>690</v>
      </c>
    </row>
    <row r="7" spans="1:11" s="284" customFormat="1" ht="29.25" customHeight="1">
      <c r="A7" s="1035" t="s">
        <v>541</v>
      </c>
      <c r="B7" s="1037" t="s">
        <v>277</v>
      </c>
      <c r="C7" s="1040" t="s">
        <v>542</v>
      </c>
      <c r="D7" s="1041"/>
      <c r="E7" s="1019" t="s">
        <v>543</v>
      </c>
      <c r="F7" s="1133" t="s">
        <v>544</v>
      </c>
      <c r="G7" s="1133" t="s">
        <v>545</v>
      </c>
      <c r="H7" s="1126" t="s">
        <v>546</v>
      </c>
      <c r="I7" s="1019" t="s">
        <v>547</v>
      </c>
      <c r="J7" s="1021" t="s">
        <v>484</v>
      </c>
      <c r="K7" s="1022"/>
    </row>
    <row r="8" spans="1:11" s="284" customFormat="1" ht="29.25" customHeight="1">
      <c r="A8" s="1036"/>
      <c r="B8" s="1038"/>
      <c r="C8" s="1029" t="s">
        <v>548</v>
      </c>
      <c r="D8" s="1030"/>
      <c r="E8" s="1020"/>
      <c r="F8" s="1134"/>
      <c r="G8" s="1134"/>
      <c r="H8" s="1127"/>
      <c r="I8" s="1020"/>
      <c r="J8" s="1023"/>
      <c r="K8" s="1024"/>
    </row>
    <row r="9" spans="1:11" s="284" customFormat="1" ht="29.25" customHeight="1">
      <c r="A9" s="1031" t="s">
        <v>549</v>
      </c>
      <c r="B9" s="1038"/>
      <c r="C9" s="6" t="s">
        <v>550</v>
      </c>
      <c r="D9" s="476" t="s">
        <v>482</v>
      </c>
      <c r="E9" s="1033" t="s">
        <v>551</v>
      </c>
      <c r="F9" s="1129" t="s">
        <v>552</v>
      </c>
      <c r="G9" s="1129" t="s">
        <v>553</v>
      </c>
      <c r="H9" s="1131" t="s">
        <v>554</v>
      </c>
      <c r="I9" s="1033" t="s">
        <v>555</v>
      </c>
      <c r="J9" s="1023"/>
      <c r="K9" s="1024"/>
    </row>
    <row r="10" spans="1:11" s="284" customFormat="1" ht="29.25" customHeight="1">
      <c r="A10" s="1032"/>
      <c r="B10" s="1039"/>
      <c r="C10" s="229" t="s">
        <v>556</v>
      </c>
      <c r="D10" s="229" t="s">
        <v>557</v>
      </c>
      <c r="E10" s="1034"/>
      <c r="F10" s="1130"/>
      <c r="G10" s="1130"/>
      <c r="H10" s="1132"/>
      <c r="I10" s="1034"/>
      <c r="J10" s="1025"/>
      <c r="K10" s="1026"/>
    </row>
    <row r="11" spans="1:11">
      <c r="A11" s="381" t="s">
        <v>287</v>
      </c>
      <c r="B11" s="382" t="s">
        <v>288</v>
      </c>
      <c r="C11" s="285">
        <v>237841962</v>
      </c>
      <c r="D11" s="285">
        <v>12065159</v>
      </c>
      <c r="E11" s="285">
        <v>7811908</v>
      </c>
      <c r="F11" s="285">
        <v>8690626</v>
      </c>
      <c r="G11" s="7">
        <v>6.55</v>
      </c>
      <c r="H11" s="7">
        <v>3.56</v>
      </c>
      <c r="I11" s="285">
        <v>355046</v>
      </c>
      <c r="J11" s="1045" t="s">
        <v>290</v>
      </c>
      <c r="K11" s="1046"/>
    </row>
    <row r="12" spans="1:11">
      <c r="A12" s="361" t="s">
        <v>291</v>
      </c>
      <c r="B12" s="362" t="s">
        <v>292</v>
      </c>
      <c r="C12" s="287">
        <v>232200468</v>
      </c>
      <c r="D12" s="287">
        <v>9567229</v>
      </c>
      <c r="E12" s="287">
        <v>17227995</v>
      </c>
      <c r="F12" s="287">
        <v>19024239</v>
      </c>
      <c r="G12" s="10">
        <v>6.33</v>
      </c>
      <c r="H12" s="10">
        <v>3.11</v>
      </c>
      <c r="I12" s="287">
        <v>643262</v>
      </c>
      <c r="J12" s="991" t="s">
        <v>293</v>
      </c>
      <c r="K12" s="992"/>
    </row>
    <row r="13" spans="1:11">
      <c r="A13" s="371" t="s">
        <v>294</v>
      </c>
      <c r="B13" s="372" t="s">
        <v>295</v>
      </c>
      <c r="C13" s="289">
        <v>1425398</v>
      </c>
      <c r="D13" s="289">
        <v>170074</v>
      </c>
      <c r="E13" s="289">
        <v>897654</v>
      </c>
      <c r="F13" s="289">
        <v>1092588</v>
      </c>
      <c r="G13" s="15">
        <v>3.32</v>
      </c>
      <c r="H13" s="15">
        <v>14.52</v>
      </c>
      <c r="I13" s="289">
        <v>88627</v>
      </c>
      <c r="J13" s="999" t="s">
        <v>296</v>
      </c>
      <c r="K13" s="1000"/>
    </row>
    <row r="14" spans="1:11">
      <c r="A14" s="369" t="s">
        <v>297</v>
      </c>
      <c r="B14" s="370" t="s">
        <v>298</v>
      </c>
      <c r="C14" s="290">
        <v>1425398</v>
      </c>
      <c r="D14" s="290">
        <v>170074</v>
      </c>
      <c r="E14" s="290">
        <v>897654</v>
      </c>
      <c r="F14" s="290">
        <v>1092588</v>
      </c>
      <c r="G14" s="17">
        <v>3.32</v>
      </c>
      <c r="H14" s="17">
        <v>14.52</v>
      </c>
      <c r="I14" s="290">
        <v>88627</v>
      </c>
      <c r="J14" s="993" t="s">
        <v>299</v>
      </c>
      <c r="K14" s="994"/>
    </row>
    <row r="15" spans="1:11">
      <c r="A15" s="371" t="s">
        <v>300</v>
      </c>
      <c r="B15" s="372" t="s">
        <v>301</v>
      </c>
      <c r="C15" s="288">
        <v>4216096</v>
      </c>
      <c r="D15" s="288">
        <v>2327856</v>
      </c>
      <c r="E15" s="288">
        <v>439330</v>
      </c>
      <c r="F15" s="288">
        <v>600770</v>
      </c>
      <c r="G15" s="11">
        <v>13.19</v>
      </c>
      <c r="H15" s="11">
        <v>13.68</v>
      </c>
      <c r="I15" s="288">
        <v>135419</v>
      </c>
      <c r="J15" s="999" t="s">
        <v>302</v>
      </c>
      <c r="K15" s="1000"/>
    </row>
    <row r="16" spans="1:11">
      <c r="A16" s="369" t="s">
        <v>303</v>
      </c>
      <c r="B16" s="370" t="s">
        <v>304</v>
      </c>
      <c r="C16" s="287">
        <v>4216096</v>
      </c>
      <c r="D16" s="287">
        <v>2327856</v>
      </c>
      <c r="E16" s="287">
        <v>439330</v>
      </c>
      <c r="F16" s="287">
        <v>600770</v>
      </c>
      <c r="G16" s="10">
        <v>13.19</v>
      </c>
      <c r="H16" s="10">
        <v>13.68</v>
      </c>
      <c r="I16" s="287">
        <v>135419</v>
      </c>
      <c r="J16" s="993" t="s">
        <v>305</v>
      </c>
      <c r="K16" s="994"/>
    </row>
    <row r="17" spans="1:11">
      <c r="A17" s="387" t="s">
        <v>306</v>
      </c>
      <c r="B17" s="374" t="s">
        <v>307</v>
      </c>
      <c r="C17" s="288">
        <v>45159902</v>
      </c>
      <c r="D17" s="288">
        <v>7923570</v>
      </c>
      <c r="E17" s="288">
        <v>529855</v>
      </c>
      <c r="F17" s="288">
        <v>1237288</v>
      </c>
      <c r="G17" s="11">
        <v>3.06</v>
      </c>
      <c r="H17" s="11">
        <v>54.11</v>
      </c>
      <c r="I17" s="288">
        <v>71552</v>
      </c>
      <c r="J17" s="1013" t="s">
        <v>308</v>
      </c>
      <c r="K17" s="1014"/>
    </row>
    <row r="18" spans="1:11">
      <c r="A18" s="361" t="s">
        <v>32</v>
      </c>
      <c r="B18" s="362" t="s">
        <v>309</v>
      </c>
      <c r="C18" s="287">
        <v>687699</v>
      </c>
      <c r="D18" s="287">
        <v>458106</v>
      </c>
      <c r="E18" s="287">
        <v>113359</v>
      </c>
      <c r="F18" s="287">
        <v>247282</v>
      </c>
      <c r="G18" s="10">
        <v>11.55</v>
      </c>
      <c r="H18" s="10">
        <v>42.61</v>
      </c>
      <c r="I18" s="287">
        <v>38435</v>
      </c>
      <c r="J18" s="991" t="s">
        <v>310</v>
      </c>
      <c r="K18" s="992"/>
    </row>
    <row r="19" spans="1:11">
      <c r="A19" s="365" t="s">
        <v>563</v>
      </c>
      <c r="B19" s="366" t="s">
        <v>311</v>
      </c>
      <c r="C19" s="288">
        <v>-4805</v>
      </c>
      <c r="D19" s="288">
        <v>9147</v>
      </c>
      <c r="E19" s="288">
        <v>36792</v>
      </c>
      <c r="F19" s="288">
        <v>126870</v>
      </c>
      <c r="G19" s="11">
        <v>41</v>
      </c>
      <c r="H19" s="11">
        <v>30</v>
      </c>
      <c r="I19" s="288">
        <v>77516</v>
      </c>
      <c r="J19" s="995" t="s">
        <v>312</v>
      </c>
      <c r="K19" s="996"/>
    </row>
    <row r="20" spans="1:11">
      <c r="A20" s="369" t="s">
        <v>733</v>
      </c>
      <c r="B20" s="370" t="s">
        <v>732</v>
      </c>
      <c r="C20" s="287">
        <v>-191</v>
      </c>
      <c r="D20" s="287">
        <v>1610</v>
      </c>
      <c r="E20" s="287">
        <v>88474</v>
      </c>
      <c r="F20" s="287">
        <v>443052</v>
      </c>
      <c r="G20" s="10">
        <v>2.89</v>
      </c>
      <c r="H20" s="10">
        <v>77.14</v>
      </c>
      <c r="I20" s="287">
        <v>50325</v>
      </c>
      <c r="J20" s="993" t="s">
        <v>731</v>
      </c>
      <c r="K20" s="994"/>
    </row>
    <row r="21" spans="1:11">
      <c r="A21" s="365" t="s">
        <v>564</v>
      </c>
      <c r="B21" s="366" t="s">
        <v>313</v>
      </c>
      <c r="C21" s="288">
        <v>19808</v>
      </c>
      <c r="D21" s="288">
        <v>17994</v>
      </c>
      <c r="E21" s="288">
        <v>105760</v>
      </c>
      <c r="F21" s="288">
        <v>183054</v>
      </c>
      <c r="G21" s="11">
        <v>5.31</v>
      </c>
      <c r="H21" s="11">
        <v>36.92</v>
      </c>
      <c r="I21" s="288">
        <v>39201</v>
      </c>
      <c r="J21" s="995" t="s">
        <v>314</v>
      </c>
      <c r="K21" s="996"/>
    </row>
    <row r="22" spans="1:11">
      <c r="A22" s="477" t="s">
        <v>734</v>
      </c>
      <c r="B22" s="478" t="s">
        <v>779</v>
      </c>
      <c r="C22" s="288">
        <v>14757</v>
      </c>
      <c r="D22" s="288">
        <v>1579</v>
      </c>
      <c r="E22" s="288">
        <v>338263</v>
      </c>
      <c r="F22" s="288">
        <v>1182627</v>
      </c>
      <c r="G22" s="11">
        <v>1.88</v>
      </c>
      <c r="H22" s="11">
        <v>69.52</v>
      </c>
      <c r="I22" s="288">
        <v>28194</v>
      </c>
      <c r="J22" s="995" t="s">
        <v>780</v>
      </c>
      <c r="K22" s="996"/>
    </row>
    <row r="23" spans="1:11">
      <c r="A23" s="369" t="s">
        <v>565</v>
      </c>
      <c r="B23" s="370" t="s">
        <v>315</v>
      </c>
      <c r="C23" s="287">
        <v>269856</v>
      </c>
      <c r="D23" s="287">
        <v>170128</v>
      </c>
      <c r="E23" s="287">
        <v>174016</v>
      </c>
      <c r="F23" s="287">
        <v>355494</v>
      </c>
      <c r="G23" s="10">
        <v>10.43</v>
      </c>
      <c r="H23" s="10">
        <v>40.619999999999997</v>
      </c>
      <c r="I23" s="287">
        <v>51663</v>
      </c>
      <c r="J23" s="993" t="s">
        <v>316</v>
      </c>
      <c r="K23" s="994"/>
    </row>
    <row r="24" spans="1:11">
      <c r="A24" s="365" t="s">
        <v>566</v>
      </c>
      <c r="B24" s="366" t="s">
        <v>317</v>
      </c>
      <c r="C24" s="288">
        <v>237467</v>
      </c>
      <c r="D24" s="288">
        <v>78311</v>
      </c>
      <c r="E24" s="288">
        <v>141352</v>
      </c>
      <c r="F24" s="288">
        <v>306080</v>
      </c>
      <c r="G24" s="11">
        <v>8.58</v>
      </c>
      <c r="H24" s="11">
        <v>45.24</v>
      </c>
      <c r="I24" s="288">
        <v>32589</v>
      </c>
      <c r="J24" s="995" t="s">
        <v>318</v>
      </c>
      <c r="K24" s="996"/>
    </row>
    <row r="25" spans="1:11" ht="15" customHeight="1">
      <c r="A25" s="369" t="s">
        <v>535</v>
      </c>
      <c r="B25" s="370" t="s">
        <v>319</v>
      </c>
      <c r="C25" s="291">
        <v>98012</v>
      </c>
      <c r="D25" s="291">
        <v>144472</v>
      </c>
      <c r="E25" s="291">
        <v>57825</v>
      </c>
      <c r="F25" s="291">
        <v>139313</v>
      </c>
      <c r="G25" s="19">
        <v>16.91</v>
      </c>
      <c r="H25" s="19">
        <v>41.58</v>
      </c>
      <c r="I25" s="291">
        <v>31096</v>
      </c>
      <c r="J25" s="993" t="s">
        <v>320</v>
      </c>
      <c r="K25" s="994"/>
    </row>
    <row r="26" spans="1:11">
      <c r="A26" s="365" t="s">
        <v>567</v>
      </c>
      <c r="B26" s="366" t="s">
        <v>321</v>
      </c>
      <c r="C26" s="292">
        <v>39494</v>
      </c>
      <c r="D26" s="292">
        <v>18379</v>
      </c>
      <c r="E26" s="292">
        <v>127871</v>
      </c>
      <c r="F26" s="292">
        <v>285870</v>
      </c>
      <c r="G26" s="20">
        <v>10.88</v>
      </c>
      <c r="H26" s="20">
        <v>44.39</v>
      </c>
      <c r="I26" s="292">
        <v>39441</v>
      </c>
      <c r="J26" s="995" t="s">
        <v>323</v>
      </c>
      <c r="K26" s="996"/>
    </row>
    <row r="27" spans="1:11">
      <c r="A27" s="369" t="s">
        <v>568</v>
      </c>
      <c r="B27" s="370" t="s">
        <v>324</v>
      </c>
      <c r="C27" s="287">
        <v>8184</v>
      </c>
      <c r="D27" s="287">
        <v>12855</v>
      </c>
      <c r="E27" s="287">
        <v>73758</v>
      </c>
      <c r="F27" s="287">
        <v>173745</v>
      </c>
      <c r="G27" s="10">
        <v>25.67</v>
      </c>
      <c r="H27" s="10">
        <v>31.87</v>
      </c>
      <c r="I27" s="287">
        <v>36010</v>
      </c>
      <c r="J27" s="993" t="s">
        <v>326</v>
      </c>
      <c r="K27" s="994"/>
    </row>
    <row r="28" spans="1:11">
      <c r="A28" s="365" t="s">
        <v>569</v>
      </c>
      <c r="B28" s="366" t="s">
        <v>327</v>
      </c>
      <c r="C28" s="288">
        <v>5117</v>
      </c>
      <c r="D28" s="288">
        <v>3631</v>
      </c>
      <c r="E28" s="288">
        <v>108115</v>
      </c>
      <c r="F28" s="288">
        <v>227028</v>
      </c>
      <c r="G28" s="11">
        <v>15.55</v>
      </c>
      <c r="H28" s="11">
        <v>36.83</v>
      </c>
      <c r="I28" s="288">
        <v>40802</v>
      </c>
      <c r="J28" s="995" t="s">
        <v>328</v>
      </c>
      <c r="K28" s="996"/>
    </row>
    <row r="29" spans="1:11">
      <c r="A29" s="361" t="s">
        <v>33</v>
      </c>
      <c r="B29" s="362" t="s">
        <v>329</v>
      </c>
      <c r="C29" s="287">
        <v>198097</v>
      </c>
      <c r="D29" s="287">
        <v>144376</v>
      </c>
      <c r="E29" s="287">
        <v>139875</v>
      </c>
      <c r="F29" s="287">
        <v>297825</v>
      </c>
      <c r="G29" s="10">
        <v>10.95</v>
      </c>
      <c r="H29" s="10">
        <v>42.08</v>
      </c>
      <c r="I29" s="287">
        <v>48825</v>
      </c>
      <c r="J29" s="991" t="s">
        <v>330</v>
      </c>
      <c r="K29" s="992"/>
    </row>
    <row r="30" spans="1:11">
      <c r="A30" s="365" t="s">
        <v>570</v>
      </c>
      <c r="B30" s="366" t="s">
        <v>331</v>
      </c>
      <c r="C30" s="288">
        <v>116286</v>
      </c>
      <c r="D30" s="288">
        <v>51565</v>
      </c>
      <c r="E30" s="288">
        <v>286870</v>
      </c>
      <c r="F30" s="288">
        <v>677446</v>
      </c>
      <c r="G30" s="11">
        <v>12.3</v>
      </c>
      <c r="H30" s="11">
        <v>45.35</v>
      </c>
      <c r="I30" s="288">
        <v>79330</v>
      </c>
      <c r="J30" s="995" t="s">
        <v>332</v>
      </c>
      <c r="K30" s="996"/>
    </row>
    <row r="31" spans="1:11">
      <c r="A31" s="369" t="s">
        <v>571</v>
      </c>
      <c r="B31" s="370" t="s">
        <v>333</v>
      </c>
      <c r="C31" s="287">
        <v>81811</v>
      </c>
      <c r="D31" s="287">
        <v>92811</v>
      </c>
      <c r="E31" s="287">
        <v>95813</v>
      </c>
      <c r="F31" s="287">
        <v>191005</v>
      </c>
      <c r="G31" s="10">
        <v>9.6</v>
      </c>
      <c r="H31" s="10">
        <v>38.82</v>
      </c>
      <c r="I31" s="287">
        <v>40230</v>
      </c>
      <c r="J31" s="993" t="s">
        <v>334</v>
      </c>
      <c r="K31" s="994"/>
    </row>
    <row r="32" spans="1:11" ht="15" customHeight="1">
      <c r="A32" s="371" t="s">
        <v>37</v>
      </c>
      <c r="B32" s="372" t="s">
        <v>335</v>
      </c>
      <c r="C32" s="288">
        <v>20846</v>
      </c>
      <c r="D32" s="288">
        <v>13038</v>
      </c>
      <c r="E32" s="288">
        <v>67450</v>
      </c>
      <c r="F32" s="288">
        <v>139875</v>
      </c>
      <c r="G32" s="11">
        <v>15.81</v>
      </c>
      <c r="H32" s="11">
        <v>35.97</v>
      </c>
      <c r="I32" s="288">
        <v>24601</v>
      </c>
      <c r="J32" s="999" t="s">
        <v>336</v>
      </c>
      <c r="K32" s="1000"/>
    </row>
    <row r="33" spans="1:11">
      <c r="A33" s="369" t="s">
        <v>572</v>
      </c>
      <c r="B33" s="370" t="s">
        <v>337</v>
      </c>
      <c r="C33" s="287">
        <v>20879</v>
      </c>
      <c r="D33" s="287">
        <v>11234</v>
      </c>
      <c r="E33" s="287">
        <v>69677</v>
      </c>
      <c r="F33" s="287">
        <v>143504</v>
      </c>
      <c r="G33" s="10">
        <v>16.34</v>
      </c>
      <c r="H33" s="10">
        <v>35.1</v>
      </c>
      <c r="I33" s="287">
        <v>23115</v>
      </c>
      <c r="J33" s="993" t="s">
        <v>338</v>
      </c>
      <c r="K33" s="994"/>
    </row>
    <row r="34" spans="1:11">
      <c r="A34" s="365" t="s">
        <v>573</v>
      </c>
      <c r="B34" s="366" t="s">
        <v>339</v>
      </c>
      <c r="C34" s="288">
        <v>-33</v>
      </c>
      <c r="D34" s="288">
        <v>1804</v>
      </c>
      <c r="E34" s="288">
        <v>43533</v>
      </c>
      <c r="F34" s="288">
        <v>100902</v>
      </c>
      <c r="G34" s="11">
        <v>7.68</v>
      </c>
      <c r="H34" s="11">
        <v>49.18</v>
      </c>
      <c r="I34" s="288">
        <v>41008</v>
      </c>
      <c r="J34" s="995" t="s">
        <v>341</v>
      </c>
      <c r="K34" s="996"/>
    </row>
    <row r="35" spans="1:11" ht="18.75" customHeight="1">
      <c r="A35" s="361" t="s">
        <v>38</v>
      </c>
      <c r="B35" s="362" t="s">
        <v>342</v>
      </c>
      <c r="C35" s="287">
        <v>487099</v>
      </c>
      <c r="D35" s="287">
        <v>287426</v>
      </c>
      <c r="E35" s="287">
        <v>68342</v>
      </c>
      <c r="F35" s="287">
        <v>118892</v>
      </c>
      <c r="G35" s="10">
        <v>22.03</v>
      </c>
      <c r="H35" s="10">
        <v>20.48</v>
      </c>
      <c r="I35" s="287">
        <v>24706</v>
      </c>
      <c r="J35" s="991" t="s">
        <v>343</v>
      </c>
      <c r="K35" s="992"/>
    </row>
    <row r="36" spans="1:11">
      <c r="A36" s="365" t="s">
        <v>574</v>
      </c>
      <c r="B36" s="366" t="s">
        <v>344</v>
      </c>
      <c r="C36" s="288">
        <v>3930</v>
      </c>
      <c r="D36" s="288">
        <v>5537</v>
      </c>
      <c r="E36" s="288">
        <v>68954</v>
      </c>
      <c r="F36" s="288">
        <v>176342</v>
      </c>
      <c r="G36" s="11">
        <v>10.19</v>
      </c>
      <c r="H36" s="11">
        <v>50.71</v>
      </c>
      <c r="I36" s="288">
        <v>29931</v>
      </c>
      <c r="J36" s="995" t="s">
        <v>345</v>
      </c>
      <c r="K36" s="996"/>
    </row>
    <row r="37" spans="1:11" ht="15.6" customHeight="1">
      <c r="A37" s="369" t="s">
        <v>575</v>
      </c>
      <c r="B37" s="370" t="s">
        <v>346</v>
      </c>
      <c r="C37" s="287">
        <v>483428</v>
      </c>
      <c r="D37" s="287">
        <v>281638</v>
      </c>
      <c r="E37" s="287">
        <v>68355</v>
      </c>
      <c r="F37" s="287">
        <v>117949</v>
      </c>
      <c r="G37" s="10">
        <v>22.33</v>
      </c>
      <c r="H37" s="10">
        <v>19.72</v>
      </c>
      <c r="I37" s="287">
        <v>24619</v>
      </c>
      <c r="J37" s="993" t="s">
        <v>576</v>
      </c>
      <c r="K37" s="994"/>
    </row>
    <row r="38" spans="1:11">
      <c r="A38" s="365" t="s">
        <v>577</v>
      </c>
      <c r="B38" s="366" t="s">
        <v>716</v>
      </c>
      <c r="C38" s="288">
        <v>-259</v>
      </c>
      <c r="D38" s="288">
        <v>251</v>
      </c>
      <c r="E38" s="288">
        <v>44294</v>
      </c>
      <c r="F38" s="288">
        <v>98637</v>
      </c>
      <c r="G38" s="11">
        <v>28.05</v>
      </c>
      <c r="H38" s="11">
        <v>27.04</v>
      </c>
      <c r="I38" s="288">
        <v>27868</v>
      </c>
      <c r="J38" s="995" t="s">
        <v>730</v>
      </c>
      <c r="K38" s="996"/>
    </row>
    <row r="39" spans="1:11">
      <c r="A39" s="361" t="s">
        <v>39</v>
      </c>
      <c r="B39" s="362" t="s">
        <v>348</v>
      </c>
      <c r="C39" s="287">
        <v>5588</v>
      </c>
      <c r="D39" s="287">
        <v>1480</v>
      </c>
      <c r="E39" s="287">
        <v>113765</v>
      </c>
      <c r="F39" s="287">
        <v>165765</v>
      </c>
      <c r="G39" s="10">
        <v>9.83</v>
      </c>
      <c r="H39" s="10">
        <v>21.54</v>
      </c>
      <c r="I39" s="287">
        <v>23486</v>
      </c>
      <c r="J39" s="991" t="s">
        <v>349</v>
      </c>
      <c r="K39" s="992"/>
    </row>
    <row r="40" spans="1:11" ht="15" customHeight="1">
      <c r="A40" s="365" t="s">
        <v>578</v>
      </c>
      <c r="B40" s="366" t="s">
        <v>350</v>
      </c>
      <c r="C40" s="288">
        <v>5588</v>
      </c>
      <c r="D40" s="288">
        <v>1480</v>
      </c>
      <c r="E40" s="288">
        <v>113765</v>
      </c>
      <c r="F40" s="288">
        <v>165765</v>
      </c>
      <c r="G40" s="11">
        <v>9.83</v>
      </c>
      <c r="H40" s="11">
        <v>21.54</v>
      </c>
      <c r="I40" s="288">
        <v>23486</v>
      </c>
      <c r="J40" s="995" t="s">
        <v>351</v>
      </c>
      <c r="K40" s="996"/>
    </row>
    <row r="41" spans="1:11" ht="24.75" customHeight="1">
      <c r="A41" s="361" t="s">
        <v>40</v>
      </c>
      <c r="B41" s="362" t="s">
        <v>352</v>
      </c>
      <c r="C41" s="287">
        <v>76600</v>
      </c>
      <c r="D41" s="287">
        <v>223578</v>
      </c>
      <c r="E41" s="287">
        <v>53346</v>
      </c>
      <c r="F41" s="287">
        <v>97423</v>
      </c>
      <c r="G41" s="10">
        <v>8.8800000000000008</v>
      </c>
      <c r="H41" s="10">
        <v>36.36</v>
      </c>
      <c r="I41" s="287">
        <v>36809</v>
      </c>
      <c r="J41" s="991" t="s">
        <v>353</v>
      </c>
      <c r="K41" s="992"/>
    </row>
    <row r="42" spans="1:11">
      <c r="A42" s="365" t="s">
        <v>579</v>
      </c>
      <c r="B42" s="366" t="s">
        <v>354</v>
      </c>
      <c r="C42" s="288">
        <v>76600</v>
      </c>
      <c r="D42" s="288">
        <v>223578</v>
      </c>
      <c r="E42" s="288">
        <v>53346</v>
      </c>
      <c r="F42" s="288">
        <v>97423</v>
      </c>
      <c r="G42" s="11">
        <v>8.8800000000000008</v>
      </c>
      <c r="H42" s="11">
        <v>36.36</v>
      </c>
      <c r="I42" s="288">
        <v>36809</v>
      </c>
      <c r="J42" s="995" t="s">
        <v>355</v>
      </c>
      <c r="K42" s="996"/>
    </row>
    <row r="43" spans="1:11">
      <c r="A43" s="361" t="s">
        <v>41</v>
      </c>
      <c r="B43" s="362" t="s">
        <v>356</v>
      </c>
      <c r="C43" s="287">
        <v>32386</v>
      </c>
      <c r="D43" s="287">
        <v>51430</v>
      </c>
      <c r="E43" s="287">
        <v>69494</v>
      </c>
      <c r="F43" s="287">
        <v>183391</v>
      </c>
      <c r="G43" s="10">
        <v>2.4</v>
      </c>
      <c r="H43" s="10">
        <v>59.7</v>
      </c>
      <c r="I43" s="287">
        <v>34727</v>
      </c>
      <c r="J43" s="991" t="s">
        <v>357</v>
      </c>
      <c r="K43" s="992"/>
    </row>
    <row r="44" spans="1:11" ht="22.5">
      <c r="A44" s="365" t="s">
        <v>580</v>
      </c>
      <c r="B44" s="366" t="s">
        <v>358</v>
      </c>
      <c r="C44" s="288">
        <v>-1539</v>
      </c>
      <c r="D44" s="288">
        <v>35043</v>
      </c>
      <c r="E44" s="288">
        <v>45934</v>
      </c>
      <c r="F44" s="288">
        <v>133464</v>
      </c>
      <c r="G44" s="11">
        <v>3</v>
      </c>
      <c r="H44" s="11">
        <v>62.58</v>
      </c>
      <c r="I44" s="288">
        <v>36656</v>
      </c>
      <c r="J44" s="995" t="s">
        <v>359</v>
      </c>
      <c r="K44" s="996"/>
    </row>
    <row r="45" spans="1:11">
      <c r="A45" s="369" t="s">
        <v>581</v>
      </c>
      <c r="B45" s="370" t="s">
        <v>360</v>
      </c>
      <c r="C45" s="287">
        <v>33925</v>
      </c>
      <c r="D45" s="287">
        <v>16387</v>
      </c>
      <c r="E45" s="287">
        <v>112233</v>
      </c>
      <c r="F45" s="287">
        <v>273960</v>
      </c>
      <c r="G45" s="10">
        <v>1.87</v>
      </c>
      <c r="H45" s="10">
        <v>57.16</v>
      </c>
      <c r="I45" s="287">
        <v>31213</v>
      </c>
      <c r="J45" s="993" t="s">
        <v>361</v>
      </c>
      <c r="K45" s="994"/>
    </row>
    <row r="46" spans="1:11">
      <c r="A46" s="371" t="s">
        <v>42</v>
      </c>
      <c r="B46" s="372" t="s">
        <v>362</v>
      </c>
      <c r="C46" s="288">
        <v>107801</v>
      </c>
      <c r="D46" s="288">
        <v>267787</v>
      </c>
      <c r="E46" s="288">
        <v>124698</v>
      </c>
      <c r="F46" s="288">
        <v>202150</v>
      </c>
      <c r="G46" s="11">
        <v>9.19</v>
      </c>
      <c r="H46" s="11">
        <v>29.13</v>
      </c>
      <c r="I46" s="288">
        <v>75689</v>
      </c>
      <c r="J46" s="999" t="s">
        <v>365</v>
      </c>
      <c r="K46" s="1000"/>
    </row>
    <row r="47" spans="1:11">
      <c r="A47" s="396" t="s">
        <v>582</v>
      </c>
      <c r="B47" s="658" t="s">
        <v>366</v>
      </c>
      <c r="C47" s="662">
        <v>100922</v>
      </c>
      <c r="D47" s="662">
        <v>265172</v>
      </c>
      <c r="E47" s="662">
        <v>123040</v>
      </c>
      <c r="F47" s="662">
        <v>199300</v>
      </c>
      <c r="G47" s="663">
        <v>9.3000000000000007</v>
      </c>
      <c r="H47" s="663">
        <v>28.97</v>
      </c>
      <c r="I47" s="662">
        <v>75742</v>
      </c>
      <c r="J47" s="1047" t="s">
        <v>368</v>
      </c>
      <c r="K47" s="1048"/>
    </row>
    <row r="48" spans="1:11">
      <c r="A48" s="114" t="s">
        <v>583</v>
      </c>
      <c r="B48" s="115" t="s">
        <v>369</v>
      </c>
      <c r="C48" s="288">
        <v>6879</v>
      </c>
      <c r="D48" s="288">
        <v>2615</v>
      </c>
      <c r="E48" s="288">
        <v>282305</v>
      </c>
      <c r="F48" s="288">
        <v>472987</v>
      </c>
      <c r="G48" s="11">
        <v>4.7</v>
      </c>
      <c r="H48" s="11">
        <v>35.619999999999997</v>
      </c>
      <c r="I48" s="288">
        <v>70677</v>
      </c>
      <c r="J48" s="884" t="s">
        <v>370</v>
      </c>
      <c r="K48" s="885"/>
    </row>
    <row r="49" spans="1:11">
      <c r="A49" s="108" t="s">
        <v>584</v>
      </c>
      <c r="B49" s="109" t="s">
        <v>371</v>
      </c>
      <c r="C49" s="287">
        <v>3656299</v>
      </c>
      <c r="D49" s="287">
        <v>433607</v>
      </c>
      <c r="E49" s="287">
        <v>4907395</v>
      </c>
      <c r="F49" s="287">
        <v>43773955</v>
      </c>
      <c r="G49" s="10">
        <v>0.92</v>
      </c>
      <c r="H49" s="10">
        <v>87.87</v>
      </c>
      <c r="I49" s="287">
        <v>490505</v>
      </c>
      <c r="J49" s="888" t="s">
        <v>372</v>
      </c>
      <c r="K49" s="889"/>
    </row>
    <row r="50" spans="1:11">
      <c r="A50" s="412" t="s">
        <v>389</v>
      </c>
      <c r="B50" s="413" t="s">
        <v>373</v>
      </c>
      <c r="C50" s="288">
        <v>29147768</v>
      </c>
      <c r="D50" s="288">
        <v>2540472</v>
      </c>
      <c r="E50" s="288">
        <v>4382314</v>
      </c>
      <c r="F50" s="288">
        <v>6741469</v>
      </c>
      <c r="G50" s="11">
        <v>1.9</v>
      </c>
      <c r="H50" s="11">
        <v>33.1</v>
      </c>
      <c r="I50" s="288">
        <v>322805</v>
      </c>
      <c r="J50" s="1100" t="s">
        <v>375</v>
      </c>
      <c r="K50" s="1101"/>
    </row>
    <row r="51" spans="1:11" ht="29.25" customHeight="1">
      <c r="A51" s="361" t="s">
        <v>585</v>
      </c>
      <c r="B51" s="362" t="s">
        <v>376</v>
      </c>
      <c r="C51" s="287">
        <v>18149</v>
      </c>
      <c r="D51" s="287">
        <v>8410</v>
      </c>
      <c r="E51" s="287">
        <v>141498</v>
      </c>
      <c r="F51" s="287">
        <v>294672</v>
      </c>
      <c r="G51" s="10">
        <v>2.35</v>
      </c>
      <c r="H51" s="10">
        <v>49.63</v>
      </c>
      <c r="I51" s="287">
        <v>32347</v>
      </c>
      <c r="J51" s="991" t="s">
        <v>377</v>
      </c>
      <c r="K51" s="992"/>
    </row>
    <row r="52" spans="1:11" ht="18.75" customHeight="1">
      <c r="A52" s="365" t="s">
        <v>586</v>
      </c>
      <c r="B52" s="366" t="s">
        <v>378</v>
      </c>
      <c r="C52" s="288">
        <v>18149</v>
      </c>
      <c r="D52" s="288">
        <v>8410</v>
      </c>
      <c r="E52" s="288">
        <v>141498</v>
      </c>
      <c r="F52" s="288">
        <v>294672</v>
      </c>
      <c r="G52" s="11">
        <v>2.35</v>
      </c>
      <c r="H52" s="11">
        <v>49.63</v>
      </c>
      <c r="I52" s="288">
        <v>32347</v>
      </c>
      <c r="J52" s="995" t="s">
        <v>379</v>
      </c>
      <c r="K52" s="996"/>
    </row>
    <row r="53" spans="1:11">
      <c r="A53" s="361" t="s">
        <v>325</v>
      </c>
      <c r="B53" s="362" t="s">
        <v>380</v>
      </c>
      <c r="C53" s="287">
        <v>513503</v>
      </c>
      <c r="D53" s="287">
        <v>304402</v>
      </c>
      <c r="E53" s="287">
        <v>131508</v>
      </c>
      <c r="F53" s="287">
        <v>354912</v>
      </c>
      <c r="G53" s="10">
        <v>3.5</v>
      </c>
      <c r="H53" s="10">
        <v>59.44</v>
      </c>
      <c r="I53" s="287">
        <v>43086</v>
      </c>
      <c r="J53" s="991" t="s">
        <v>381</v>
      </c>
      <c r="K53" s="992"/>
    </row>
    <row r="54" spans="1:11" ht="18.75" customHeight="1">
      <c r="A54" s="365" t="s">
        <v>587</v>
      </c>
      <c r="B54" s="366" t="s">
        <v>382</v>
      </c>
      <c r="C54" s="288">
        <v>3892</v>
      </c>
      <c r="D54" s="288">
        <v>2400</v>
      </c>
      <c r="E54" s="288">
        <v>145383</v>
      </c>
      <c r="F54" s="288">
        <v>221624</v>
      </c>
      <c r="G54" s="11">
        <v>14.91</v>
      </c>
      <c r="H54" s="11">
        <v>19.5</v>
      </c>
      <c r="I54" s="288">
        <v>53335</v>
      </c>
      <c r="J54" s="995" t="s">
        <v>383</v>
      </c>
      <c r="K54" s="996"/>
    </row>
    <row r="55" spans="1:11">
      <c r="A55" s="369" t="s">
        <v>588</v>
      </c>
      <c r="B55" s="370" t="s">
        <v>384</v>
      </c>
      <c r="C55" s="287">
        <v>509611</v>
      </c>
      <c r="D55" s="287">
        <v>302002</v>
      </c>
      <c r="E55" s="287">
        <v>131419</v>
      </c>
      <c r="F55" s="287">
        <v>355764</v>
      </c>
      <c r="G55" s="10">
        <v>3.46</v>
      </c>
      <c r="H55" s="10">
        <v>59.6</v>
      </c>
      <c r="I55" s="287">
        <v>43020</v>
      </c>
      <c r="J55" s="993" t="s">
        <v>385</v>
      </c>
      <c r="K55" s="994"/>
    </row>
    <row r="56" spans="1:11">
      <c r="A56" s="371" t="s">
        <v>412</v>
      </c>
      <c r="B56" s="372" t="s">
        <v>386</v>
      </c>
      <c r="C56" s="288">
        <v>3035249</v>
      </c>
      <c r="D56" s="288">
        <v>780789</v>
      </c>
      <c r="E56" s="288">
        <v>218486</v>
      </c>
      <c r="F56" s="288">
        <v>460014</v>
      </c>
      <c r="G56" s="11">
        <v>5.41</v>
      </c>
      <c r="H56" s="11">
        <v>47.09</v>
      </c>
      <c r="I56" s="288">
        <v>38839</v>
      </c>
      <c r="J56" s="999" t="s">
        <v>387</v>
      </c>
      <c r="K56" s="1000"/>
    </row>
    <row r="57" spans="1:11">
      <c r="A57" s="369" t="s">
        <v>589</v>
      </c>
      <c r="B57" s="370" t="s">
        <v>388</v>
      </c>
      <c r="C57" s="287">
        <v>82925</v>
      </c>
      <c r="D57" s="287">
        <v>59471</v>
      </c>
      <c r="E57" s="287">
        <v>103239</v>
      </c>
      <c r="F57" s="287">
        <v>246732</v>
      </c>
      <c r="G57" s="10">
        <v>7.39</v>
      </c>
      <c r="H57" s="10">
        <v>50.77</v>
      </c>
      <c r="I57" s="287">
        <v>38568</v>
      </c>
      <c r="J57" s="993" t="s">
        <v>390</v>
      </c>
      <c r="K57" s="994"/>
    </row>
    <row r="58" spans="1:11">
      <c r="A58" s="365" t="s">
        <v>590</v>
      </c>
      <c r="B58" s="366" t="s">
        <v>391</v>
      </c>
      <c r="C58" s="288">
        <v>1152782</v>
      </c>
      <c r="D58" s="288">
        <v>71364</v>
      </c>
      <c r="E58" s="288">
        <v>1529316</v>
      </c>
      <c r="F58" s="288">
        <v>2157482</v>
      </c>
      <c r="G58" s="11">
        <v>5.96</v>
      </c>
      <c r="H58" s="11">
        <v>23.16</v>
      </c>
      <c r="I58" s="288">
        <v>77909</v>
      </c>
      <c r="J58" s="995" t="s">
        <v>392</v>
      </c>
      <c r="K58" s="996"/>
    </row>
    <row r="59" spans="1:11" ht="15.6" customHeight="1" thickBot="1">
      <c r="A59" s="369" t="s">
        <v>591</v>
      </c>
      <c r="B59" s="370" t="s">
        <v>393</v>
      </c>
      <c r="C59" s="299">
        <v>1706131</v>
      </c>
      <c r="D59" s="299">
        <v>587694</v>
      </c>
      <c r="E59" s="299">
        <v>167898</v>
      </c>
      <c r="F59" s="299">
        <v>414339</v>
      </c>
      <c r="G59" s="300">
        <v>4.95</v>
      </c>
      <c r="H59" s="300">
        <v>54.53</v>
      </c>
      <c r="I59" s="299">
        <v>36964</v>
      </c>
      <c r="J59" s="993" t="s">
        <v>394</v>
      </c>
      <c r="K59" s="994"/>
    </row>
    <row r="60" spans="1:11" ht="15.75" thickTop="1">
      <c r="A60" s="365" t="s">
        <v>592</v>
      </c>
      <c r="B60" s="366" t="s">
        <v>395</v>
      </c>
      <c r="C60" s="301">
        <v>66718</v>
      </c>
      <c r="D60" s="301">
        <v>41142</v>
      </c>
      <c r="E60" s="301">
        <v>96174</v>
      </c>
      <c r="F60" s="301">
        <v>152891</v>
      </c>
      <c r="G60" s="302">
        <v>9.43</v>
      </c>
      <c r="H60" s="302">
        <v>27.66</v>
      </c>
      <c r="I60" s="301">
        <v>34001</v>
      </c>
      <c r="J60" s="995" t="s">
        <v>396</v>
      </c>
      <c r="K60" s="996"/>
    </row>
    <row r="61" spans="1:11">
      <c r="A61" s="369" t="s">
        <v>593</v>
      </c>
      <c r="B61" s="370" t="s">
        <v>397</v>
      </c>
      <c r="C61" s="287">
        <v>26693</v>
      </c>
      <c r="D61" s="287">
        <v>21118</v>
      </c>
      <c r="E61" s="287">
        <v>93846</v>
      </c>
      <c r="F61" s="287">
        <v>237440</v>
      </c>
      <c r="G61" s="10">
        <v>8.9700000000000006</v>
      </c>
      <c r="H61" s="10">
        <v>51.51</v>
      </c>
      <c r="I61" s="287">
        <v>39400</v>
      </c>
      <c r="J61" s="993" t="s">
        <v>398</v>
      </c>
      <c r="K61" s="994"/>
    </row>
    <row r="62" spans="1:11">
      <c r="A62" s="371" t="s">
        <v>364</v>
      </c>
      <c r="B62" s="372" t="s">
        <v>399</v>
      </c>
      <c r="C62" s="288">
        <v>3931515</v>
      </c>
      <c r="D62" s="288">
        <v>861667</v>
      </c>
      <c r="E62" s="288">
        <v>2068791</v>
      </c>
      <c r="F62" s="288">
        <v>5258957</v>
      </c>
      <c r="G62" s="11">
        <v>4.2699999999999996</v>
      </c>
      <c r="H62" s="11">
        <v>56.39</v>
      </c>
      <c r="I62" s="288">
        <v>310287</v>
      </c>
      <c r="J62" s="999" t="s">
        <v>400</v>
      </c>
      <c r="K62" s="1000"/>
    </row>
    <row r="63" spans="1:11" ht="15" customHeight="1">
      <c r="A63" s="371" t="s">
        <v>322</v>
      </c>
      <c r="B63" s="372" t="s">
        <v>401</v>
      </c>
      <c r="C63" s="288">
        <v>1438714</v>
      </c>
      <c r="D63" s="288">
        <v>1018771</v>
      </c>
      <c r="E63" s="288">
        <v>116022</v>
      </c>
      <c r="F63" s="288">
        <v>278276</v>
      </c>
      <c r="G63" s="11">
        <v>4.4000000000000004</v>
      </c>
      <c r="H63" s="11">
        <v>53.9</v>
      </c>
      <c r="I63" s="288">
        <v>45196</v>
      </c>
      <c r="J63" s="999" t="s">
        <v>402</v>
      </c>
      <c r="K63" s="1000"/>
    </row>
    <row r="64" spans="1:11">
      <c r="A64" s="369" t="s">
        <v>594</v>
      </c>
      <c r="B64" s="370" t="s">
        <v>403</v>
      </c>
      <c r="C64" s="287">
        <v>1349383</v>
      </c>
      <c r="D64" s="287">
        <v>967477</v>
      </c>
      <c r="E64" s="287">
        <v>115655</v>
      </c>
      <c r="F64" s="287">
        <v>278746</v>
      </c>
      <c r="G64" s="10">
        <v>4.18</v>
      </c>
      <c r="H64" s="10">
        <v>54.33</v>
      </c>
      <c r="I64" s="287">
        <v>45567</v>
      </c>
      <c r="J64" s="993" t="s">
        <v>404</v>
      </c>
      <c r="K64" s="994"/>
    </row>
    <row r="65" spans="1:13">
      <c r="A65" s="365" t="s">
        <v>595</v>
      </c>
      <c r="B65" s="366" t="s">
        <v>405</v>
      </c>
      <c r="C65" s="288">
        <v>11317</v>
      </c>
      <c r="D65" s="288">
        <v>9378</v>
      </c>
      <c r="E65" s="288">
        <v>106803</v>
      </c>
      <c r="F65" s="288">
        <v>197532</v>
      </c>
      <c r="G65" s="11">
        <v>20.45</v>
      </c>
      <c r="H65" s="11">
        <v>25.48</v>
      </c>
      <c r="I65" s="288">
        <v>44659</v>
      </c>
      <c r="J65" s="995" t="s">
        <v>406</v>
      </c>
      <c r="K65" s="996"/>
    </row>
    <row r="66" spans="1:13" s="293" customFormat="1" ht="12.75">
      <c r="A66" s="369" t="s">
        <v>597</v>
      </c>
      <c r="B66" s="370" t="s">
        <v>407</v>
      </c>
      <c r="C66" s="287">
        <v>49313</v>
      </c>
      <c r="D66" s="287">
        <v>26884</v>
      </c>
      <c r="E66" s="287">
        <v>131410</v>
      </c>
      <c r="F66" s="287">
        <v>258039</v>
      </c>
      <c r="G66" s="10">
        <v>5.63</v>
      </c>
      <c r="H66" s="10">
        <v>43.44</v>
      </c>
      <c r="I66" s="287">
        <v>42672</v>
      </c>
      <c r="J66" s="993" t="s">
        <v>408</v>
      </c>
      <c r="K66" s="994"/>
    </row>
    <row r="67" spans="1:13">
      <c r="A67" s="365" t="s">
        <v>598</v>
      </c>
      <c r="B67" s="366" t="s">
        <v>409</v>
      </c>
      <c r="C67" s="288">
        <v>28701</v>
      </c>
      <c r="D67" s="288">
        <v>15032</v>
      </c>
      <c r="E67" s="288">
        <v>116028</v>
      </c>
      <c r="F67" s="288">
        <v>320426</v>
      </c>
      <c r="G67" s="11">
        <v>7.29</v>
      </c>
      <c r="H67" s="11">
        <v>56.5</v>
      </c>
      <c r="I67" s="288">
        <v>32051</v>
      </c>
      <c r="J67" s="995" t="s">
        <v>410</v>
      </c>
      <c r="K67" s="996"/>
    </row>
    <row r="68" spans="1:13" s="293" customFormat="1" ht="12.75">
      <c r="A68" s="361" t="s">
        <v>289</v>
      </c>
      <c r="B68" s="362" t="s">
        <v>411</v>
      </c>
      <c r="C68" s="287">
        <v>497163</v>
      </c>
      <c r="D68" s="287">
        <v>101820</v>
      </c>
      <c r="E68" s="287">
        <v>307067</v>
      </c>
      <c r="F68" s="287">
        <v>1212578</v>
      </c>
      <c r="G68" s="10">
        <v>1.24</v>
      </c>
      <c r="H68" s="10">
        <v>73.430000000000007</v>
      </c>
      <c r="I68" s="287">
        <v>48881</v>
      </c>
      <c r="J68" s="991" t="s">
        <v>413</v>
      </c>
      <c r="K68" s="992"/>
    </row>
    <row r="69" spans="1:13" ht="22.5">
      <c r="A69" s="365" t="s">
        <v>599</v>
      </c>
      <c r="B69" s="366" t="s">
        <v>600</v>
      </c>
      <c r="C69" s="288">
        <v>80369</v>
      </c>
      <c r="D69" s="288">
        <v>29210</v>
      </c>
      <c r="E69" s="288">
        <v>187829</v>
      </c>
      <c r="F69" s="288">
        <v>478981</v>
      </c>
      <c r="G69" s="11">
        <v>2.67</v>
      </c>
      <c r="H69" s="11">
        <v>58.12</v>
      </c>
      <c r="I69" s="288">
        <v>45569</v>
      </c>
      <c r="J69" s="995" t="s">
        <v>414</v>
      </c>
      <c r="K69" s="996"/>
    </row>
    <row r="70" spans="1:13" ht="27" customHeight="1">
      <c r="A70" s="369" t="s">
        <v>601</v>
      </c>
      <c r="B70" s="370" t="s">
        <v>415</v>
      </c>
      <c r="C70" s="287">
        <v>352191</v>
      </c>
      <c r="D70" s="287">
        <v>41795</v>
      </c>
      <c r="E70" s="287">
        <v>524097</v>
      </c>
      <c r="F70" s="287">
        <v>2569913</v>
      </c>
      <c r="G70" s="10">
        <v>0.57999999999999996</v>
      </c>
      <c r="H70" s="10">
        <v>79.03</v>
      </c>
      <c r="I70" s="287">
        <v>52772</v>
      </c>
      <c r="J70" s="993" t="s">
        <v>416</v>
      </c>
      <c r="K70" s="994"/>
    </row>
    <row r="71" spans="1:13">
      <c r="A71" s="365" t="s">
        <v>602</v>
      </c>
      <c r="B71" s="366" t="s">
        <v>417</v>
      </c>
      <c r="C71" s="288">
        <v>10140</v>
      </c>
      <c r="D71" s="288">
        <v>6337</v>
      </c>
      <c r="E71" s="288">
        <v>238784</v>
      </c>
      <c r="F71" s="288">
        <v>363706</v>
      </c>
      <c r="G71" s="11">
        <v>2.0099999999999998</v>
      </c>
      <c r="H71" s="11">
        <v>32.340000000000003</v>
      </c>
      <c r="I71" s="288">
        <v>79208</v>
      </c>
      <c r="J71" s="995" t="s">
        <v>418</v>
      </c>
      <c r="K71" s="996"/>
    </row>
    <row r="72" spans="1:13">
      <c r="A72" s="423" t="s">
        <v>603</v>
      </c>
      <c r="B72" s="424" t="s">
        <v>691</v>
      </c>
      <c r="C72" s="287">
        <v>21166</v>
      </c>
      <c r="D72" s="287">
        <v>8001</v>
      </c>
      <c r="E72" s="287">
        <v>152346</v>
      </c>
      <c r="F72" s="287">
        <v>270536</v>
      </c>
      <c r="G72" s="10">
        <v>6.61</v>
      </c>
      <c r="H72" s="10">
        <v>37.08</v>
      </c>
      <c r="I72" s="287">
        <v>39027</v>
      </c>
      <c r="J72" s="1114" t="s">
        <v>729</v>
      </c>
      <c r="K72" s="1115"/>
    </row>
    <row r="73" spans="1:13">
      <c r="A73" s="416" t="s">
        <v>604</v>
      </c>
      <c r="B73" s="417" t="s">
        <v>419</v>
      </c>
      <c r="C73" s="288">
        <v>33297</v>
      </c>
      <c r="D73" s="288">
        <v>16477</v>
      </c>
      <c r="E73" s="288">
        <v>150646</v>
      </c>
      <c r="F73" s="288">
        <v>290503</v>
      </c>
      <c r="G73" s="11">
        <v>6.8</v>
      </c>
      <c r="H73" s="11">
        <v>41.34</v>
      </c>
      <c r="I73" s="288">
        <v>45144</v>
      </c>
      <c r="J73" s="1116" t="s">
        <v>420</v>
      </c>
      <c r="K73" s="1117"/>
    </row>
    <row r="74" spans="1:13">
      <c r="A74" s="414" t="s">
        <v>448</v>
      </c>
      <c r="B74" s="415" t="s">
        <v>421</v>
      </c>
      <c r="C74" s="287">
        <v>6876</v>
      </c>
      <c r="D74" s="287">
        <v>62836</v>
      </c>
      <c r="E74" s="287">
        <v>51912</v>
      </c>
      <c r="F74" s="287">
        <v>188511</v>
      </c>
      <c r="G74" s="10">
        <v>2.34</v>
      </c>
      <c r="H74" s="10">
        <v>70.12</v>
      </c>
      <c r="I74" s="287">
        <v>42399</v>
      </c>
      <c r="J74" s="1118" t="s">
        <v>422</v>
      </c>
      <c r="K74" s="1119"/>
    </row>
    <row r="75" spans="1:13" ht="33.75">
      <c r="A75" s="416" t="s">
        <v>605</v>
      </c>
      <c r="B75" s="417" t="s">
        <v>423</v>
      </c>
      <c r="C75" s="288">
        <v>6876</v>
      </c>
      <c r="D75" s="288">
        <v>62836</v>
      </c>
      <c r="E75" s="288">
        <v>51912</v>
      </c>
      <c r="F75" s="288">
        <v>188511</v>
      </c>
      <c r="G75" s="11">
        <v>2.34</v>
      </c>
      <c r="H75" s="11">
        <v>70.12</v>
      </c>
      <c r="I75" s="288">
        <v>42399</v>
      </c>
      <c r="J75" s="1116" t="s">
        <v>424</v>
      </c>
      <c r="K75" s="1117"/>
    </row>
    <row r="76" spans="1:13" s="294" customFormat="1" ht="15.75">
      <c r="A76" s="428" t="s">
        <v>606</v>
      </c>
      <c r="B76" s="429" t="s">
        <v>425</v>
      </c>
      <c r="C76" s="287">
        <v>22440</v>
      </c>
      <c r="D76" s="287">
        <v>7553</v>
      </c>
      <c r="E76" s="287">
        <v>117870</v>
      </c>
      <c r="F76" s="287">
        <v>195381</v>
      </c>
      <c r="G76" s="10">
        <v>1.89</v>
      </c>
      <c r="H76" s="10">
        <v>37.78</v>
      </c>
      <c r="I76" s="287">
        <v>28831</v>
      </c>
      <c r="J76" s="1124" t="s">
        <v>426</v>
      </c>
      <c r="K76" s="1125"/>
      <c r="L76" s="28"/>
      <c r="M76" s="230"/>
    </row>
    <row r="77" spans="1:13" ht="22.5">
      <c r="A77" s="416" t="s">
        <v>608</v>
      </c>
      <c r="B77" s="417" t="s">
        <v>647</v>
      </c>
      <c r="C77" s="430">
        <v>22364</v>
      </c>
      <c r="D77" s="430">
        <v>5267</v>
      </c>
      <c r="E77" s="430">
        <v>124914</v>
      </c>
      <c r="F77" s="430">
        <v>204849</v>
      </c>
      <c r="G77" s="431">
        <v>1.35</v>
      </c>
      <c r="H77" s="431">
        <v>37.67</v>
      </c>
      <c r="I77" s="430">
        <v>23621</v>
      </c>
      <c r="J77" s="1116" t="s">
        <v>428</v>
      </c>
      <c r="K77" s="1117"/>
    </row>
    <row r="78" spans="1:13">
      <c r="A78" s="396" t="s">
        <v>558</v>
      </c>
      <c r="B78" s="658" t="s">
        <v>429</v>
      </c>
      <c r="C78" s="432">
        <v>76</v>
      </c>
      <c r="D78" s="432">
        <v>2286</v>
      </c>
      <c r="E78" s="432">
        <v>77232</v>
      </c>
      <c r="F78" s="432">
        <v>140756</v>
      </c>
      <c r="G78" s="433">
        <v>6.42</v>
      </c>
      <c r="H78" s="433">
        <v>38.71</v>
      </c>
      <c r="I78" s="432">
        <v>58626</v>
      </c>
      <c r="J78" s="1047" t="s">
        <v>431</v>
      </c>
      <c r="K78" s="1048"/>
    </row>
    <row r="79" spans="1:13">
      <c r="A79" s="412" t="s">
        <v>609</v>
      </c>
      <c r="B79" s="413" t="s">
        <v>432</v>
      </c>
      <c r="C79" s="288">
        <v>2705</v>
      </c>
      <c r="D79" s="288">
        <v>1880</v>
      </c>
      <c r="E79" s="288">
        <v>102047</v>
      </c>
      <c r="F79" s="288">
        <v>201185</v>
      </c>
      <c r="G79" s="11">
        <v>4.03</v>
      </c>
      <c r="H79" s="11">
        <v>45.25</v>
      </c>
      <c r="I79" s="288">
        <v>38376</v>
      </c>
      <c r="J79" s="1100" t="s">
        <v>433</v>
      </c>
      <c r="K79" s="1101"/>
    </row>
    <row r="80" spans="1:13">
      <c r="A80" s="365" t="s">
        <v>610</v>
      </c>
      <c r="B80" s="366" t="s">
        <v>434</v>
      </c>
      <c r="C80" s="288">
        <v>2705</v>
      </c>
      <c r="D80" s="288">
        <v>1880</v>
      </c>
      <c r="E80" s="288">
        <v>102047</v>
      </c>
      <c r="F80" s="288">
        <v>201185</v>
      </c>
      <c r="G80" s="11">
        <v>4.03</v>
      </c>
      <c r="H80" s="11">
        <v>45.25</v>
      </c>
      <c r="I80" s="288">
        <v>38376</v>
      </c>
      <c r="J80" s="995" t="s">
        <v>435</v>
      </c>
      <c r="K80" s="996"/>
    </row>
    <row r="81" spans="1:11">
      <c r="A81" s="361" t="s">
        <v>518</v>
      </c>
      <c r="B81" s="362" t="s">
        <v>436</v>
      </c>
      <c r="C81" s="287">
        <v>292684</v>
      </c>
      <c r="D81" s="287">
        <v>190362</v>
      </c>
      <c r="E81" s="287">
        <v>118071</v>
      </c>
      <c r="F81" s="287">
        <v>214727</v>
      </c>
      <c r="G81" s="10">
        <v>15.46</v>
      </c>
      <c r="H81" s="10">
        <v>29.55</v>
      </c>
      <c r="I81" s="287">
        <v>43472</v>
      </c>
      <c r="J81" s="991" t="s">
        <v>437</v>
      </c>
      <c r="K81" s="992"/>
    </row>
    <row r="82" spans="1:11">
      <c r="A82" s="365" t="s">
        <v>611</v>
      </c>
      <c r="B82" s="366" t="s">
        <v>436</v>
      </c>
      <c r="C82" s="288">
        <v>292684</v>
      </c>
      <c r="D82" s="288">
        <v>190362</v>
      </c>
      <c r="E82" s="288">
        <v>118071</v>
      </c>
      <c r="F82" s="288">
        <v>214727</v>
      </c>
      <c r="G82" s="11">
        <v>15.46</v>
      </c>
      <c r="H82" s="11">
        <v>29.55</v>
      </c>
      <c r="I82" s="288">
        <v>43472</v>
      </c>
      <c r="J82" s="995" t="s">
        <v>438</v>
      </c>
      <c r="K82" s="996"/>
    </row>
    <row r="83" spans="1:11">
      <c r="A83" s="361" t="s">
        <v>340</v>
      </c>
      <c r="B83" s="362" t="s">
        <v>439</v>
      </c>
      <c r="C83" s="287">
        <v>23330</v>
      </c>
      <c r="D83" s="287">
        <v>9508</v>
      </c>
      <c r="E83" s="287">
        <v>203382</v>
      </c>
      <c r="F83" s="287">
        <v>321708</v>
      </c>
      <c r="G83" s="10">
        <v>2.1800000000000002</v>
      </c>
      <c r="H83" s="10">
        <v>34.6</v>
      </c>
      <c r="I83" s="287">
        <v>52241</v>
      </c>
      <c r="J83" s="991" t="s">
        <v>440</v>
      </c>
      <c r="K83" s="992"/>
    </row>
    <row r="84" spans="1:11">
      <c r="A84" s="365" t="s">
        <v>612</v>
      </c>
      <c r="B84" s="366" t="s">
        <v>441</v>
      </c>
      <c r="C84" s="288">
        <v>17947</v>
      </c>
      <c r="D84" s="288">
        <v>5531</v>
      </c>
      <c r="E84" s="288">
        <v>279353</v>
      </c>
      <c r="F84" s="288">
        <v>433884</v>
      </c>
      <c r="G84" s="11">
        <v>0.47</v>
      </c>
      <c r="H84" s="11">
        <v>35.14</v>
      </c>
      <c r="I84" s="288">
        <v>55867</v>
      </c>
      <c r="J84" s="995" t="s">
        <v>442</v>
      </c>
      <c r="K84" s="996"/>
    </row>
    <row r="85" spans="1:11">
      <c r="A85" s="369" t="s">
        <v>613</v>
      </c>
      <c r="B85" s="370" t="s">
        <v>443</v>
      </c>
      <c r="C85" s="287">
        <v>5383</v>
      </c>
      <c r="D85" s="287">
        <v>3977</v>
      </c>
      <c r="E85" s="287">
        <v>112767</v>
      </c>
      <c r="F85" s="287">
        <v>187907</v>
      </c>
      <c r="G85" s="10">
        <v>6.88</v>
      </c>
      <c r="H85" s="10">
        <v>33.11</v>
      </c>
      <c r="I85" s="287">
        <v>47917</v>
      </c>
      <c r="J85" s="993" t="s">
        <v>444</v>
      </c>
      <c r="K85" s="994"/>
    </row>
    <row r="86" spans="1:11">
      <c r="A86" s="371" t="s">
        <v>374</v>
      </c>
      <c r="B86" s="372" t="s">
        <v>445</v>
      </c>
      <c r="C86" s="288">
        <v>957391</v>
      </c>
      <c r="D86" s="288">
        <v>154272</v>
      </c>
      <c r="E86" s="288">
        <v>523710</v>
      </c>
      <c r="F86" s="288">
        <v>718588</v>
      </c>
      <c r="G86" s="11">
        <v>15.07</v>
      </c>
      <c r="H86" s="11">
        <v>12.05</v>
      </c>
      <c r="I86" s="288">
        <v>59222</v>
      </c>
      <c r="J86" s="999" t="s">
        <v>446</v>
      </c>
      <c r="K86" s="1000"/>
    </row>
    <row r="87" spans="1:11">
      <c r="A87" s="369" t="s">
        <v>614</v>
      </c>
      <c r="B87" s="370" t="s">
        <v>447</v>
      </c>
      <c r="C87" s="287">
        <v>2562</v>
      </c>
      <c r="D87" s="287">
        <v>2858</v>
      </c>
      <c r="E87" s="287">
        <v>51385</v>
      </c>
      <c r="F87" s="287">
        <v>67621</v>
      </c>
      <c r="G87" s="10">
        <v>17.07</v>
      </c>
      <c r="H87" s="10">
        <v>6.94</v>
      </c>
      <c r="I87" s="287">
        <v>26963</v>
      </c>
      <c r="J87" s="993" t="s">
        <v>449</v>
      </c>
      <c r="K87" s="994"/>
    </row>
    <row r="88" spans="1:11">
      <c r="A88" s="365" t="s">
        <v>728</v>
      </c>
      <c r="B88" s="366" t="s">
        <v>450</v>
      </c>
      <c r="C88" s="288">
        <v>1796</v>
      </c>
      <c r="D88" s="288">
        <v>823</v>
      </c>
      <c r="E88" s="288">
        <v>95650</v>
      </c>
      <c r="F88" s="288">
        <v>154275</v>
      </c>
      <c r="G88" s="11">
        <v>18.96</v>
      </c>
      <c r="H88" s="11">
        <v>19.04</v>
      </c>
      <c r="I88" s="288">
        <v>39200</v>
      </c>
      <c r="J88" s="995" t="s">
        <v>451</v>
      </c>
      <c r="K88" s="996"/>
    </row>
    <row r="89" spans="1:11">
      <c r="A89" s="369" t="s">
        <v>615</v>
      </c>
      <c r="B89" s="370" t="s">
        <v>452</v>
      </c>
      <c r="C89" s="287">
        <v>902290</v>
      </c>
      <c r="D89" s="287">
        <v>131922</v>
      </c>
      <c r="E89" s="287">
        <v>626371</v>
      </c>
      <c r="F89" s="287">
        <v>836272</v>
      </c>
      <c r="G89" s="10">
        <v>15.72</v>
      </c>
      <c r="H89" s="10">
        <v>9.3800000000000008</v>
      </c>
      <c r="I89" s="287">
        <v>63916</v>
      </c>
      <c r="J89" s="993" t="s">
        <v>453</v>
      </c>
      <c r="K89" s="994"/>
    </row>
    <row r="90" spans="1:11" ht="15.75">
      <c r="A90" s="387" t="s">
        <v>454</v>
      </c>
      <c r="B90" s="388" t="s">
        <v>455</v>
      </c>
      <c r="C90" s="288">
        <v>10565899</v>
      </c>
      <c r="D90" s="288">
        <v>1358404</v>
      </c>
      <c r="E90" s="288">
        <v>3035728</v>
      </c>
      <c r="F90" s="288">
        <v>7021819</v>
      </c>
      <c r="G90" s="11">
        <v>2.46</v>
      </c>
      <c r="H90" s="11">
        <v>54.31</v>
      </c>
      <c r="I90" s="288">
        <v>334171</v>
      </c>
      <c r="J90" s="1061" t="s">
        <v>456</v>
      </c>
      <c r="K90" s="1062"/>
    </row>
    <row r="91" spans="1:11">
      <c r="A91" s="361" t="s">
        <v>616</v>
      </c>
      <c r="B91" s="362" t="s">
        <v>455</v>
      </c>
      <c r="C91" s="287">
        <v>10565899</v>
      </c>
      <c r="D91" s="287">
        <v>1358404</v>
      </c>
      <c r="E91" s="287">
        <v>3035728</v>
      </c>
      <c r="F91" s="287">
        <v>7021819</v>
      </c>
      <c r="G91" s="10">
        <v>2.46</v>
      </c>
      <c r="H91" s="10">
        <v>54.31</v>
      </c>
      <c r="I91" s="287">
        <v>334171</v>
      </c>
      <c r="J91" s="991" t="s">
        <v>457</v>
      </c>
      <c r="K91" s="992"/>
    </row>
    <row r="92" spans="1:11" ht="15.75">
      <c r="A92" s="387" t="s">
        <v>458</v>
      </c>
      <c r="B92" s="388" t="s">
        <v>459</v>
      </c>
      <c r="C92" s="288">
        <v>251823</v>
      </c>
      <c r="D92" s="288">
        <v>131863</v>
      </c>
      <c r="E92" s="288">
        <v>201212</v>
      </c>
      <c r="F92" s="288">
        <v>325403</v>
      </c>
      <c r="G92" s="11">
        <v>18.489999999999998</v>
      </c>
      <c r="H92" s="11">
        <v>19.68</v>
      </c>
      <c r="I92" s="288">
        <v>59451</v>
      </c>
      <c r="J92" s="1061" t="s">
        <v>460</v>
      </c>
      <c r="K92" s="1062"/>
    </row>
    <row r="93" spans="1:11">
      <c r="A93" s="361" t="s">
        <v>367</v>
      </c>
      <c r="B93" s="362" t="s">
        <v>461</v>
      </c>
      <c r="C93" s="287">
        <v>13964</v>
      </c>
      <c r="D93" s="287">
        <v>31342</v>
      </c>
      <c r="E93" s="287">
        <v>78039</v>
      </c>
      <c r="F93" s="287">
        <v>144696</v>
      </c>
      <c r="G93" s="10">
        <v>34.61</v>
      </c>
      <c r="H93" s="10">
        <v>11.45</v>
      </c>
      <c r="I93" s="287">
        <v>44774</v>
      </c>
      <c r="J93" s="991" t="s">
        <v>462</v>
      </c>
      <c r="K93" s="992"/>
    </row>
    <row r="94" spans="1:11">
      <c r="A94" s="365" t="s">
        <v>617</v>
      </c>
      <c r="B94" s="366" t="s">
        <v>461</v>
      </c>
      <c r="C94" s="288">
        <v>13964</v>
      </c>
      <c r="D94" s="288">
        <v>31342</v>
      </c>
      <c r="E94" s="288">
        <v>78039</v>
      </c>
      <c r="F94" s="288">
        <v>144696</v>
      </c>
      <c r="G94" s="11">
        <v>34.61</v>
      </c>
      <c r="H94" s="11">
        <v>11.45</v>
      </c>
      <c r="I94" s="288">
        <v>44774</v>
      </c>
      <c r="J94" s="995" t="s">
        <v>462</v>
      </c>
      <c r="K94" s="996"/>
    </row>
    <row r="95" spans="1:11">
      <c r="A95" s="361" t="s">
        <v>363</v>
      </c>
      <c r="B95" s="362" t="s">
        <v>463</v>
      </c>
      <c r="C95" s="287">
        <v>205609</v>
      </c>
      <c r="D95" s="287">
        <v>88912</v>
      </c>
      <c r="E95" s="287">
        <v>266720</v>
      </c>
      <c r="F95" s="287">
        <v>430516</v>
      </c>
      <c r="G95" s="10">
        <v>16.12</v>
      </c>
      <c r="H95" s="10">
        <v>21.93</v>
      </c>
      <c r="I95" s="287">
        <v>69031</v>
      </c>
      <c r="J95" s="991" t="s">
        <v>464</v>
      </c>
      <c r="K95" s="992"/>
    </row>
    <row r="96" spans="1:11">
      <c r="A96" s="365" t="s">
        <v>618</v>
      </c>
      <c r="B96" s="366" t="s">
        <v>619</v>
      </c>
      <c r="C96" s="288">
        <v>54501</v>
      </c>
      <c r="D96" s="288">
        <v>13997</v>
      </c>
      <c r="E96" s="288">
        <v>152042</v>
      </c>
      <c r="F96" s="288">
        <v>162457</v>
      </c>
      <c r="G96" s="11">
        <v>2.88</v>
      </c>
      <c r="H96" s="11">
        <v>3.53</v>
      </c>
      <c r="I96" s="288">
        <v>29654</v>
      </c>
      <c r="J96" s="995" t="s">
        <v>727</v>
      </c>
      <c r="K96" s="996"/>
    </row>
    <row r="97" spans="1:11">
      <c r="A97" s="369" t="s">
        <v>620</v>
      </c>
      <c r="B97" s="370" t="s">
        <v>465</v>
      </c>
      <c r="C97" s="287">
        <v>68003</v>
      </c>
      <c r="D97" s="287">
        <v>47535</v>
      </c>
      <c r="E97" s="287">
        <v>299117</v>
      </c>
      <c r="F97" s="287">
        <v>507218</v>
      </c>
      <c r="G97" s="10">
        <v>31.53</v>
      </c>
      <c r="H97" s="10">
        <v>9.5</v>
      </c>
      <c r="I97" s="287">
        <v>117952</v>
      </c>
      <c r="J97" s="993" t="s">
        <v>466</v>
      </c>
      <c r="K97" s="994"/>
    </row>
    <row r="98" spans="1:11">
      <c r="A98" s="365" t="s">
        <v>621</v>
      </c>
      <c r="B98" s="366" t="s">
        <v>467</v>
      </c>
      <c r="C98" s="288">
        <v>35177</v>
      </c>
      <c r="D98" s="288">
        <v>16822</v>
      </c>
      <c r="E98" s="288">
        <v>236809</v>
      </c>
      <c r="F98" s="288">
        <v>317070</v>
      </c>
      <c r="G98" s="11">
        <v>17.14</v>
      </c>
      <c r="H98" s="11">
        <v>8.17</v>
      </c>
      <c r="I98" s="288">
        <v>67560</v>
      </c>
      <c r="J98" s="995" t="s">
        <v>468</v>
      </c>
      <c r="K98" s="996"/>
    </row>
    <row r="99" spans="1:11">
      <c r="A99" s="369" t="s">
        <v>622</v>
      </c>
      <c r="B99" s="370" t="s">
        <v>469</v>
      </c>
      <c r="C99" s="287">
        <v>47928</v>
      </c>
      <c r="D99" s="287">
        <v>10558</v>
      </c>
      <c r="E99" s="287">
        <v>562481</v>
      </c>
      <c r="F99" s="287">
        <v>1185528</v>
      </c>
      <c r="G99" s="10">
        <v>4.58</v>
      </c>
      <c r="H99" s="10">
        <v>47.98</v>
      </c>
      <c r="I99" s="287">
        <v>64378</v>
      </c>
      <c r="J99" s="993" t="s">
        <v>470</v>
      </c>
      <c r="K99" s="994"/>
    </row>
    <row r="100" spans="1:11">
      <c r="A100" s="371" t="s">
        <v>430</v>
      </c>
      <c r="B100" s="372" t="s">
        <v>471</v>
      </c>
      <c r="C100" s="288">
        <v>32250</v>
      </c>
      <c r="D100" s="288">
        <v>11609</v>
      </c>
      <c r="E100" s="288">
        <v>210500</v>
      </c>
      <c r="F100" s="288">
        <v>288391</v>
      </c>
      <c r="G100" s="11">
        <v>13.57</v>
      </c>
      <c r="H100" s="11">
        <v>13.44</v>
      </c>
      <c r="I100" s="288">
        <v>50472</v>
      </c>
      <c r="J100" s="999" t="s">
        <v>472</v>
      </c>
      <c r="K100" s="1000"/>
    </row>
    <row r="101" spans="1:11">
      <c r="A101" s="389" t="s">
        <v>623</v>
      </c>
      <c r="B101" s="390" t="s">
        <v>471</v>
      </c>
      <c r="C101" s="287">
        <v>32250</v>
      </c>
      <c r="D101" s="287">
        <v>11609</v>
      </c>
      <c r="E101" s="287">
        <v>210500</v>
      </c>
      <c r="F101" s="287">
        <v>288391</v>
      </c>
      <c r="G101" s="10">
        <v>13.57</v>
      </c>
      <c r="H101" s="10">
        <v>13.44</v>
      </c>
      <c r="I101" s="287">
        <v>50472</v>
      </c>
      <c r="J101" s="1055" t="s">
        <v>472</v>
      </c>
      <c r="K101" s="1056"/>
    </row>
    <row r="102" spans="1:11" ht="27" customHeight="1">
      <c r="A102" s="1057" t="s">
        <v>473</v>
      </c>
      <c r="B102" s="1074"/>
      <c r="C102" s="425">
        <v>293819586</v>
      </c>
      <c r="D102" s="426">
        <v>21478996</v>
      </c>
      <c r="E102" s="426">
        <v>2228876</v>
      </c>
      <c r="F102" s="426">
        <v>3054335</v>
      </c>
      <c r="G102" s="427">
        <v>5.28</v>
      </c>
      <c r="H102" s="427">
        <v>21.75</v>
      </c>
      <c r="I102" s="426">
        <v>142242</v>
      </c>
      <c r="J102" s="1059" t="s">
        <v>474</v>
      </c>
      <c r="K102" s="1060"/>
    </row>
    <row r="103" spans="1:11" ht="15.6" customHeight="1">
      <c r="A103" s="1122" t="s">
        <v>777</v>
      </c>
      <c r="B103" s="1122"/>
      <c r="C103" s="1122"/>
      <c r="D103" s="1122"/>
      <c r="E103" s="1122"/>
      <c r="F103" s="1123" t="s">
        <v>778</v>
      </c>
      <c r="G103" s="1123"/>
      <c r="H103" s="1123"/>
      <c r="I103" s="1123"/>
      <c r="J103" s="1123"/>
    </row>
  </sheetData>
  <mergeCells count="118">
    <mergeCell ref="A1:K1"/>
    <mergeCell ref="A2:K2"/>
    <mergeCell ref="A3:K3"/>
    <mergeCell ref="A4:K4"/>
    <mergeCell ref="A5:K5"/>
    <mergeCell ref="A6:B6"/>
    <mergeCell ref="C6:I6"/>
    <mergeCell ref="C8:D8"/>
    <mergeCell ref="A9:A10"/>
    <mergeCell ref="E9:E10"/>
    <mergeCell ref="F9:F10"/>
    <mergeCell ref="G9:G10"/>
    <mergeCell ref="H9:H10"/>
    <mergeCell ref="I9:I10"/>
    <mergeCell ref="A7:A8"/>
    <mergeCell ref="B7:B10"/>
    <mergeCell ref="C7:D7"/>
    <mergeCell ref="E7:E8"/>
    <mergeCell ref="F7:F8"/>
    <mergeCell ref="G7:G8"/>
    <mergeCell ref="J11:K11"/>
    <mergeCell ref="J12:K12"/>
    <mergeCell ref="J13:K13"/>
    <mergeCell ref="J14:K14"/>
    <mergeCell ref="H7:H8"/>
    <mergeCell ref="I7:I8"/>
    <mergeCell ref="J7:K10"/>
    <mergeCell ref="J21:K21"/>
    <mergeCell ref="J23:K23"/>
    <mergeCell ref="J22:K22"/>
    <mergeCell ref="J24:K24"/>
    <mergeCell ref="J25:K25"/>
    <mergeCell ref="J26:K26"/>
    <mergeCell ref="J27:K27"/>
    <mergeCell ref="J15:K15"/>
    <mergeCell ref="J16:K16"/>
    <mergeCell ref="J17:K17"/>
    <mergeCell ref="J18:K18"/>
    <mergeCell ref="J19:K19"/>
    <mergeCell ref="J20:K20"/>
    <mergeCell ref="J34:K34"/>
    <mergeCell ref="J36:K36"/>
    <mergeCell ref="J37:K37"/>
    <mergeCell ref="J38:K38"/>
    <mergeCell ref="J39:K39"/>
    <mergeCell ref="J40:K40"/>
    <mergeCell ref="J35:K35"/>
    <mergeCell ref="J28:K28"/>
    <mergeCell ref="J29:K29"/>
    <mergeCell ref="J30:K30"/>
    <mergeCell ref="J31:K31"/>
    <mergeCell ref="J32:K32"/>
    <mergeCell ref="J33:K33"/>
    <mergeCell ref="J47:K47"/>
    <mergeCell ref="J48:K48"/>
    <mergeCell ref="J49:K49"/>
    <mergeCell ref="J50:K50"/>
    <mergeCell ref="J41:K41"/>
    <mergeCell ref="J42:K42"/>
    <mergeCell ref="J43:K43"/>
    <mergeCell ref="J44:K44"/>
    <mergeCell ref="J45:K45"/>
    <mergeCell ref="J46:K46"/>
    <mergeCell ref="J51:K51"/>
    <mergeCell ref="J52:K52"/>
    <mergeCell ref="J53:K53"/>
    <mergeCell ref="J54:K54"/>
    <mergeCell ref="J55:K55"/>
    <mergeCell ref="J56:K56"/>
    <mergeCell ref="J63:K63"/>
    <mergeCell ref="J64:K64"/>
    <mergeCell ref="J65:K65"/>
    <mergeCell ref="J66:K66"/>
    <mergeCell ref="J57:K57"/>
    <mergeCell ref="J58:K58"/>
    <mergeCell ref="J59:K59"/>
    <mergeCell ref="J60:K60"/>
    <mergeCell ref="J62:K62"/>
    <mergeCell ref="J61:K61"/>
    <mergeCell ref="J73:K73"/>
    <mergeCell ref="J74:K74"/>
    <mergeCell ref="J75:K75"/>
    <mergeCell ref="J76:K76"/>
    <mergeCell ref="J77:K77"/>
    <mergeCell ref="J78:K78"/>
    <mergeCell ref="J67:K67"/>
    <mergeCell ref="J68:K68"/>
    <mergeCell ref="J69:K69"/>
    <mergeCell ref="J70:K70"/>
    <mergeCell ref="J71:K71"/>
    <mergeCell ref="J72:K72"/>
    <mergeCell ref="J85:K85"/>
    <mergeCell ref="J86:K86"/>
    <mergeCell ref="J87:K87"/>
    <mergeCell ref="J88:K88"/>
    <mergeCell ref="J89:K89"/>
    <mergeCell ref="J79:K79"/>
    <mergeCell ref="J80:K80"/>
    <mergeCell ref="J81:K81"/>
    <mergeCell ref="J82:K82"/>
    <mergeCell ref="J84:K84"/>
    <mergeCell ref="J83:K83"/>
    <mergeCell ref="A103:E103"/>
    <mergeCell ref="F103:J103"/>
    <mergeCell ref="A102:B102"/>
    <mergeCell ref="J90:K90"/>
    <mergeCell ref="J91:K91"/>
    <mergeCell ref="J92:K92"/>
    <mergeCell ref="J93:K93"/>
    <mergeCell ref="J94:K94"/>
    <mergeCell ref="J95:K95"/>
    <mergeCell ref="J96:K96"/>
    <mergeCell ref="J97:K97"/>
    <mergeCell ref="J98:K98"/>
    <mergeCell ref="J99:K99"/>
    <mergeCell ref="J100:K100"/>
    <mergeCell ref="J101:K101"/>
    <mergeCell ref="J102:K102"/>
  </mergeCells>
  <printOptions horizontalCentered="1"/>
  <pageMargins left="0" right="0" top="0.19685039370078741" bottom="0" header="0.31496062992125984" footer="0.31496062992125984"/>
  <pageSetup paperSize="9" scale="70" orientation="landscape" r:id="rId1"/>
  <rowBreaks count="2" manualBreakCount="2">
    <brk id="47" max="10" man="1"/>
    <brk id="78" max="10" man="1"/>
  </rowBreaks>
  <ignoredErrors>
    <ignoredError sqref="A92:A101 A13:A21 A12 A23:A49 A50 A51:A62 A63:A79 A80:A91" numberStoredAsText="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4506668294322"/>
  </sheetPr>
  <dimension ref="A1:N83"/>
  <sheetViews>
    <sheetView view="pageBreakPreview" zoomScale="70" zoomScaleNormal="100" zoomScaleSheetLayoutView="70" workbookViewId="0">
      <selection activeCell="U7" sqref="U7"/>
    </sheetView>
  </sheetViews>
  <sheetFormatPr defaultColWidth="8.88671875" defaultRowHeight="23.25"/>
  <cols>
    <col min="1" max="1" width="10.6640625" style="210" customWidth="1"/>
    <col min="2" max="2" width="39.44140625" style="210" customWidth="1"/>
    <col min="3" max="3" width="1.6640625" style="211" customWidth="1"/>
    <col min="4" max="4" width="38.88671875" style="211" customWidth="1"/>
    <col min="5" max="5" width="9.6640625" style="211" customWidth="1"/>
    <col min="6" max="11" width="1.6640625" style="211" customWidth="1"/>
    <col min="12" max="16384" width="8.88671875" style="211"/>
  </cols>
  <sheetData>
    <row r="1" spans="1:11" s="97" customFormat="1" ht="49.5" customHeight="1">
      <c r="A1" s="212"/>
      <c r="B1" s="212"/>
      <c r="C1" s="212"/>
      <c r="D1" s="212"/>
      <c r="E1" s="212"/>
      <c r="F1" s="5"/>
      <c r="G1" s="212"/>
      <c r="H1" s="212"/>
    </row>
    <row r="2" spans="1:11" ht="57.75" customHeight="1">
      <c r="A2" s="710" t="s">
        <v>0</v>
      </c>
      <c r="B2" s="710"/>
      <c r="C2" s="213"/>
      <c r="D2" s="711"/>
      <c r="E2" s="711"/>
      <c r="I2" s="213"/>
      <c r="J2" s="213"/>
      <c r="K2" s="213"/>
    </row>
    <row r="3" spans="1:11" ht="108" customHeight="1">
      <c r="A3" s="712" t="s">
        <v>781</v>
      </c>
      <c r="B3" s="712"/>
      <c r="C3" s="214"/>
      <c r="D3" s="713" t="s">
        <v>783</v>
      </c>
      <c r="E3" s="713"/>
    </row>
    <row r="4" spans="1:11" ht="85.5" customHeight="1">
      <c r="A4" s="712" t="s">
        <v>718</v>
      </c>
      <c r="B4" s="712"/>
      <c r="C4" s="214"/>
      <c r="D4" s="713" t="s">
        <v>725</v>
      </c>
      <c r="E4" s="713"/>
    </row>
    <row r="5" spans="1:11" ht="54.75" customHeight="1">
      <c r="A5" s="718" t="s">
        <v>719</v>
      </c>
      <c r="B5" s="718"/>
      <c r="C5" s="214"/>
      <c r="D5" s="713" t="s">
        <v>717</v>
      </c>
      <c r="E5" s="713"/>
    </row>
    <row r="6" spans="1:11" ht="37.5" customHeight="1">
      <c r="A6" s="718" t="s">
        <v>1</v>
      </c>
      <c r="B6" s="718"/>
      <c r="C6" s="215"/>
      <c r="D6" s="713" t="s">
        <v>2</v>
      </c>
      <c r="E6" s="713"/>
    </row>
    <row r="7" spans="1:11" ht="67.5" customHeight="1">
      <c r="A7" s="714" t="s">
        <v>723</v>
      </c>
      <c r="B7" s="715"/>
      <c r="C7" s="118"/>
      <c r="D7" s="716" t="s">
        <v>724</v>
      </c>
      <c r="E7" s="717"/>
    </row>
    <row r="8" spans="1:11" ht="67.5" customHeight="1">
      <c r="A8" s="216"/>
      <c r="B8" s="298"/>
      <c r="C8" s="118"/>
      <c r="D8" s="217"/>
      <c r="E8" s="218"/>
    </row>
    <row r="9" spans="1:11" ht="67.5" customHeight="1">
      <c r="E9" s="219"/>
    </row>
    <row r="10" spans="1:11" ht="43.5" customHeight="1">
      <c r="A10" s="219"/>
      <c r="B10" s="219"/>
      <c r="D10" s="219"/>
    </row>
    <row r="12" spans="1:11" ht="29.25" customHeight="1">
      <c r="A12" s="220"/>
    </row>
    <row r="14" spans="1:11">
      <c r="A14" s="434"/>
    </row>
    <row r="15" spans="1:11">
      <c r="A15" s="221"/>
    </row>
    <row r="17" spans="1:1">
      <c r="A17" s="220"/>
    </row>
    <row r="19" spans="1:1">
      <c r="A19" s="222"/>
    </row>
    <row r="20" spans="1:1">
      <c r="A20" s="223"/>
    </row>
    <row r="21" spans="1:1">
      <c r="A21" s="220"/>
    </row>
    <row r="22" spans="1:1">
      <c r="A22" s="223"/>
    </row>
    <row r="23" spans="1:1">
      <c r="A23" s="220"/>
    </row>
    <row r="24" spans="1:1">
      <c r="A24" s="224"/>
    </row>
    <row r="25" spans="1:1">
      <c r="A25" s="220"/>
    </row>
    <row r="26" spans="1:1">
      <c r="A26" s="223"/>
    </row>
    <row r="27" spans="1:1">
      <c r="A27" s="220"/>
    </row>
    <row r="28" spans="1:1">
      <c r="A28" s="224"/>
    </row>
    <row r="29" spans="1:1">
      <c r="A29" s="220"/>
    </row>
    <row r="30" spans="1:1">
      <c r="A30" s="220"/>
    </row>
    <row r="31" spans="1:1">
      <c r="A31" s="223"/>
    </row>
    <row r="32" spans="1:1">
      <c r="A32" s="220"/>
    </row>
    <row r="33" spans="1:11">
      <c r="A33" s="220"/>
    </row>
    <row r="35" spans="1:11" ht="24.75" customHeight="1">
      <c r="A35" s="220"/>
    </row>
    <row r="36" spans="1:11" ht="18.75" customHeight="1"/>
    <row r="37" spans="1:11">
      <c r="A37" s="220"/>
    </row>
    <row r="38" spans="1:11">
      <c r="A38" s="223">
        <v>36</v>
      </c>
    </row>
    <row r="39" spans="1:11">
      <c r="A39" s="220"/>
    </row>
    <row r="40" spans="1:11">
      <c r="A40" s="220"/>
    </row>
    <row r="41" spans="1:11">
      <c r="A41" s="220"/>
      <c r="C41" s="211">
        <f>C14+C17+C19+C21+C23+C25+C27+C29+C30+C32+C33+C35+C37+C39+C40</f>
        <v>0</v>
      </c>
      <c r="D41" s="211">
        <f t="shared" ref="D41:K41" si="0">D14+D17+D19+D21+D23+D25+D27+D29+D30+D32+D33+D35+D37+D39+D40</f>
        <v>0</v>
      </c>
      <c r="E41" s="211">
        <f t="shared" si="0"/>
        <v>0</v>
      </c>
      <c r="F41" s="211">
        <f t="shared" si="0"/>
        <v>0</v>
      </c>
      <c r="G41" s="211">
        <f t="shared" si="0"/>
        <v>0</v>
      </c>
      <c r="H41" s="211">
        <f t="shared" si="0"/>
        <v>0</v>
      </c>
      <c r="I41" s="211">
        <f t="shared" si="0"/>
        <v>0</v>
      </c>
      <c r="J41" s="211">
        <f t="shared" si="0"/>
        <v>0</v>
      </c>
      <c r="K41" s="211">
        <f t="shared" si="0"/>
        <v>0</v>
      </c>
    </row>
    <row r="42" spans="1:11">
      <c r="A42" s="220"/>
    </row>
    <row r="43" spans="1:11">
      <c r="C43" s="211">
        <f>C14+C17+C19+C21+C23+C25+C27+C29+C30+C32+C33+C35+C37+C39+C40</f>
        <v>0</v>
      </c>
      <c r="D43" s="211">
        <f t="shared" ref="D43:K43" si="1">D14+D17+D19+D21+D23+D25+D27+D29+D30+D32+D33+D35+D37+D39+D40</f>
        <v>0</v>
      </c>
      <c r="E43" s="211">
        <f t="shared" si="1"/>
        <v>0</v>
      </c>
      <c r="F43" s="211">
        <f t="shared" si="1"/>
        <v>0</v>
      </c>
      <c r="G43" s="211">
        <f t="shared" si="1"/>
        <v>0</v>
      </c>
      <c r="H43" s="211">
        <f t="shared" si="1"/>
        <v>0</v>
      </c>
      <c r="I43" s="211">
        <f t="shared" si="1"/>
        <v>0</v>
      </c>
      <c r="J43" s="211">
        <f t="shared" si="1"/>
        <v>0</v>
      </c>
      <c r="K43" s="211">
        <f t="shared" si="1"/>
        <v>0</v>
      </c>
    </row>
    <row r="44" spans="1:11">
      <c r="A44" s="220"/>
    </row>
    <row r="45" spans="1:11">
      <c r="A45" s="220"/>
    </row>
    <row r="47" spans="1:11">
      <c r="A47" s="220"/>
    </row>
    <row r="48" spans="1:11">
      <c r="A48" s="220"/>
    </row>
    <row r="50" spans="1:1">
      <c r="A50" s="220"/>
    </row>
    <row r="51" spans="1:1">
      <c r="A51" s="220"/>
    </row>
    <row r="52" spans="1:1">
      <c r="A52" s="220"/>
    </row>
    <row r="54" spans="1:1">
      <c r="A54" s="220"/>
    </row>
    <row r="56" spans="1:1">
      <c r="A56" s="220"/>
    </row>
    <row r="57" spans="1:1">
      <c r="A57" s="220"/>
    </row>
    <row r="58" spans="1:1">
      <c r="A58" s="220"/>
    </row>
    <row r="60" spans="1:1">
      <c r="A60" s="220"/>
    </row>
    <row r="61" spans="1:1">
      <c r="A61" s="220"/>
    </row>
    <row r="62" spans="1:1">
      <c r="A62" s="220"/>
    </row>
    <row r="63" spans="1:1">
      <c r="A63" s="220"/>
    </row>
    <row r="64" spans="1:1">
      <c r="A64" s="220"/>
    </row>
    <row r="66" spans="1:1">
      <c r="A66" s="220"/>
    </row>
    <row r="68" spans="1:1">
      <c r="A68" s="220"/>
    </row>
    <row r="70" spans="1:1">
      <c r="A70" s="220"/>
    </row>
    <row r="72" spans="1:1">
      <c r="A72" s="220"/>
    </row>
    <row r="73" spans="1:1">
      <c r="A73" s="220"/>
    </row>
    <row r="75" spans="1:1">
      <c r="A75" s="220"/>
    </row>
    <row r="78" spans="1:1">
      <c r="A78" s="220"/>
    </row>
    <row r="80" spans="1:1" ht="24" customHeight="1"/>
    <row r="82" spans="3:14">
      <c r="C82" s="97">
        <f t="shared" ref="C82:H82" si="2">C14+C15+C17+C20+C21+C22+C23+C24+C26+C28+C30+C31+C33+C35+C37+C39+C41+C42+C44+C45+C47+C48+C50+C51+C52+C54+C56+C57+C58+C60+C61+C62+C63+C64+C66+C68+C70+C72+C73+C75+C78</f>
        <v>0</v>
      </c>
      <c r="D82" s="97">
        <f t="shared" si="2"/>
        <v>0</v>
      </c>
      <c r="E82" s="97">
        <f t="shared" si="2"/>
        <v>0</v>
      </c>
      <c r="F82" s="97">
        <f t="shared" si="2"/>
        <v>0</v>
      </c>
      <c r="G82" s="97">
        <f t="shared" si="2"/>
        <v>0</v>
      </c>
      <c r="H82" s="97">
        <f t="shared" si="2"/>
        <v>0</v>
      </c>
      <c r="I82" s="97"/>
      <c r="J82" s="97"/>
      <c r="K82" s="97"/>
      <c r="L82" s="97"/>
      <c r="M82" s="97"/>
      <c r="N82" s="97"/>
    </row>
    <row r="83" spans="3:14">
      <c r="C83" s="97"/>
      <c r="D83" s="97"/>
      <c r="E83" s="97"/>
      <c r="F83" s="97"/>
      <c r="G83" s="97"/>
      <c r="H83" s="97"/>
      <c r="I83" s="97"/>
      <c r="J83" s="97"/>
      <c r="K83" s="97"/>
      <c r="L83" s="97"/>
      <c r="M83" s="97"/>
      <c r="N83" s="97"/>
    </row>
  </sheetData>
  <mergeCells count="12">
    <mergeCell ref="A2:B2"/>
    <mergeCell ref="D2:E2"/>
    <mergeCell ref="A3:B3"/>
    <mergeCell ref="D3:E3"/>
    <mergeCell ref="A7:B7"/>
    <mergeCell ref="D7:E7"/>
    <mergeCell ref="A4:B4"/>
    <mergeCell ref="D4:E4"/>
    <mergeCell ref="A5:B5"/>
    <mergeCell ref="D5:E5"/>
    <mergeCell ref="A6:B6"/>
    <mergeCell ref="D6:E6"/>
  </mergeCells>
  <printOptions horizontalCentered="1"/>
  <pageMargins left="0" right="0" top="0.39305555555555599" bottom="0" header="0.31458333333333299" footer="0.31458333333333299"/>
  <pageSetup paperSize="9" orientation="landscape" r:id="rId1"/>
  <rowBreaks count="1" manualBreakCount="1">
    <brk id="7" max="4" man="1"/>
  </rowBreaks>
  <drawing r:id="rId2"/>
  <legacyDrawing r:id="rId3"/>
  <oleObjects>
    <mc:AlternateContent xmlns:mc="http://schemas.openxmlformats.org/markup-compatibility/2006">
      <mc:Choice Requires="x14">
        <oleObject progId="MSWordArt.2" shapeId="44033" r:id="rId4">
          <objectPr defaultSize="0" autoPict="0" altText="" r:id="rId5">
            <anchor moveWithCells="1" sizeWithCells="1">
              <from>
                <xdr:col>3</xdr:col>
                <xdr:colOff>1457325</xdr:colOff>
                <xdr:row>1</xdr:row>
                <xdr:rowOff>57150</xdr:rowOff>
              </from>
              <to>
                <xdr:col>3</xdr:col>
                <xdr:colOff>2343150</xdr:colOff>
                <xdr:row>1</xdr:row>
                <xdr:rowOff>590550</xdr:rowOff>
              </to>
            </anchor>
          </objectPr>
        </oleObject>
      </mc:Choice>
      <mc:Fallback>
        <oleObject progId="MSWordArt.2" shapeId="4403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4506668294322"/>
  </sheetPr>
  <dimension ref="A1:N70"/>
  <sheetViews>
    <sheetView view="pageBreakPreview" topLeftCell="A10" zoomScaleNormal="100" zoomScaleSheetLayoutView="100" workbookViewId="0">
      <selection activeCell="M7" sqref="M7"/>
    </sheetView>
  </sheetViews>
  <sheetFormatPr defaultColWidth="8.88671875" defaultRowHeight="15"/>
  <cols>
    <col min="1" max="1" width="5.44140625" style="159" customWidth="1"/>
    <col min="2" max="2" width="54.5546875" style="160" customWidth="1"/>
    <col min="3" max="3" width="6" style="161" customWidth="1"/>
    <col min="4" max="4" width="45.88671875" style="161" customWidth="1"/>
    <col min="5" max="5" width="4.5546875" style="162" customWidth="1"/>
    <col min="6" max="8" width="1.6640625" style="161" customWidth="1"/>
    <col min="9" max="11" width="1.5546875" style="161" customWidth="1"/>
    <col min="12" max="16384" width="8.88671875" style="161"/>
  </cols>
  <sheetData>
    <row r="1" spans="1:10" s="156" customFormat="1" ht="31.9" customHeight="1">
      <c r="A1" s="163"/>
      <c r="B1" s="164"/>
      <c r="C1" s="305"/>
      <c r="D1" s="305"/>
      <c r="E1" s="305"/>
      <c r="F1" s="165"/>
      <c r="G1" s="165"/>
      <c r="H1" s="165"/>
      <c r="I1" s="165"/>
      <c r="J1" s="165"/>
    </row>
    <row r="2" spans="1:10" ht="19.5" customHeight="1">
      <c r="A2" s="719" t="s">
        <v>3</v>
      </c>
      <c r="B2" s="719"/>
      <c r="C2" s="719"/>
      <c r="D2" s="719"/>
      <c r="E2" s="719"/>
    </row>
    <row r="3" spans="1:10" ht="19.5" customHeight="1">
      <c r="A3" s="720" t="s">
        <v>4</v>
      </c>
      <c r="B3" s="720"/>
      <c r="C3" s="720"/>
      <c r="D3" s="720"/>
      <c r="E3" s="720"/>
    </row>
    <row r="4" spans="1:10" ht="36.75">
      <c r="A4" s="166" t="s">
        <v>5</v>
      </c>
      <c r="B4" s="167" t="s">
        <v>6</v>
      </c>
      <c r="C4" s="168" t="s">
        <v>7</v>
      </c>
      <c r="D4" s="169" t="s">
        <v>8</v>
      </c>
      <c r="E4" s="170" t="s">
        <v>9</v>
      </c>
    </row>
    <row r="5" spans="1:10" s="157" customFormat="1" ht="15.75">
      <c r="A5" s="171"/>
      <c r="B5" s="172" t="s">
        <v>10</v>
      </c>
      <c r="C5" s="173">
        <v>2</v>
      </c>
      <c r="D5" s="174" t="s">
        <v>11</v>
      </c>
      <c r="E5" s="175"/>
    </row>
    <row r="6" spans="1:10" s="157" customFormat="1" ht="15.75">
      <c r="A6" s="176"/>
      <c r="B6" s="177" t="s">
        <v>12</v>
      </c>
      <c r="C6" s="178">
        <v>5</v>
      </c>
      <c r="D6" s="179" t="s">
        <v>13</v>
      </c>
      <c r="E6" s="180"/>
    </row>
    <row r="7" spans="1:10" s="157" customFormat="1" ht="15.75">
      <c r="A7" s="181"/>
      <c r="B7" s="172" t="s">
        <v>14</v>
      </c>
      <c r="C7" s="182">
        <v>7</v>
      </c>
      <c r="D7" s="174" t="s">
        <v>15</v>
      </c>
      <c r="E7" s="183"/>
    </row>
    <row r="8" spans="1:10" s="157" customFormat="1" ht="15.75">
      <c r="A8" s="176"/>
      <c r="B8" s="177" t="s">
        <v>16</v>
      </c>
      <c r="C8" s="178">
        <v>8</v>
      </c>
      <c r="D8" s="179" t="s">
        <v>17</v>
      </c>
      <c r="E8" s="180"/>
    </row>
    <row r="9" spans="1:10" s="157" customFormat="1" ht="30.75" customHeight="1">
      <c r="A9" s="181"/>
      <c r="B9" s="184" t="s">
        <v>18</v>
      </c>
      <c r="C9" s="182"/>
      <c r="D9" s="185" t="s">
        <v>19</v>
      </c>
      <c r="E9" s="183"/>
    </row>
    <row r="10" spans="1:10" s="157" customFormat="1" ht="15.95" customHeight="1">
      <c r="A10" s="186">
        <v>1</v>
      </c>
      <c r="B10" s="187" t="s">
        <v>784</v>
      </c>
      <c r="C10" s="178">
        <v>18</v>
      </c>
      <c r="D10" s="179" t="s">
        <v>785</v>
      </c>
      <c r="E10" s="188">
        <v>1</v>
      </c>
    </row>
    <row r="11" spans="1:10" s="157" customFormat="1" ht="29.25" customHeight="1">
      <c r="A11" s="189"/>
      <c r="B11" s="184" t="s">
        <v>20</v>
      </c>
      <c r="C11" s="182"/>
      <c r="D11" s="185" t="s">
        <v>21</v>
      </c>
      <c r="E11" s="190"/>
    </row>
    <row r="12" spans="1:10" s="157" customFormat="1" ht="17.100000000000001" customHeight="1">
      <c r="A12" s="186" t="s">
        <v>22</v>
      </c>
      <c r="B12" s="187" t="s">
        <v>786</v>
      </c>
      <c r="C12" s="178">
        <v>23</v>
      </c>
      <c r="D12" s="179" t="s">
        <v>787</v>
      </c>
      <c r="E12" s="188" t="s">
        <v>22</v>
      </c>
    </row>
    <row r="13" spans="1:10" s="158" customFormat="1" ht="17.100000000000001" customHeight="1">
      <c r="A13" s="189" t="s">
        <v>23</v>
      </c>
      <c r="B13" s="191" t="s">
        <v>788</v>
      </c>
      <c r="C13" s="192">
        <v>26</v>
      </c>
      <c r="D13" s="193" t="s">
        <v>789</v>
      </c>
      <c r="E13" s="194" t="s">
        <v>23</v>
      </c>
    </row>
    <row r="14" spans="1:10" s="157" customFormat="1" ht="17.100000000000001" customHeight="1">
      <c r="A14" s="186" t="s">
        <v>24</v>
      </c>
      <c r="B14" s="187" t="s">
        <v>790</v>
      </c>
      <c r="C14" s="178">
        <v>27</v>
      </c>
      <c r="D14" s="179" t="s">
        <v>791</v>
      </c>
      <c r="E14" s="188" t="s">
        <v>24</v>
      </c>
    </row>
    <row r="15" spans="1:10" s="158" customFormat="1" ht="17.100000000000001" customHeight="1">
      <c r="A15" s="189" t="s">
        <v>25</v>
      </c>
      <c r="B15" s="191" t="s">
        <v>792</v>
      </c>
      <c r="C15" s="192">
        <v>28</v>
      </c>
      <c r="D15" s="193" t="s">
        <v>793</v>
      </c>
      <c r="E15" s="194" t="s">
        <v>25</v>
      </c>
    </row>
    <row r="16" spans="1:10" s="157" customFormat="1" ht="17.100000000000001" customHeight="1">
      <c r="A16" s="186" t="s">
        <v>26</v>
      </c>
      <c r="B16" s="187" t="s">
        <v>794</v>
      </c>
      <c r="C16" s="178">
        <v>29</v>
      </c>
      <c r="D16" s="179" t="s">
        <v>795</v>
      </c>
      <c r="E16" s="188" t="s">
        <v>26</v>
      </c>
    </row>
    <row r="17" spans="1:5" s="157" customFormat="1" ht="31.5">
      <c r="A17" s="195"/>
      <c r="B17" s="184" t="s">
        <v>27</v>
      </c>
      <c r="C17" s="182"/>
      <c r="D17" s="185" t="s">
        <v>28</v>
      </c>
      <c r="E17" s="190"/>
    </row>
    <row r="18" spans="1:5" s="157" customFormat="1" ht="17.100000000000001" customHeight="1">
      <c r="A18" s="186" t="s">
        <v>29</v>
      </c>
      <c r="B18" s="187" t="s">
        <v>786</v>
      </c>
      <c r="C18" s="178">
        <v>31</v>
      </c>
      <c r="D18" s="179" t="s">
        <v>787</v>
      </c>
      <c r="E18" s="188" t="s">
        <v>29</v>
      </c>
    </row>
    <row r="19" spans="1:5" s="157" customFormat="1" ht="17.100000000000001" customHeight="1">
      <c r="A19" s="195" t="s">
        <v>30</v>
      </c>
      <c r="B19" s="71" t="s">
        <v>788</v>
      </c>
      <c r="C19" s="182">
        <v>37</v>
      </c>
      <c r="D19" s="174" t="s">
        <v>789</v>
      </c>
      <c r="E19" s="190" t="s">
        <v>30</v>
      </c>
    </row>
    <row r="20" spans="1:5" s="157" customFormat="1" ht="17.100000000000001" customHeight="1" thickTop="1" thickBot="1">
      <c r="A20" s="196" t="s">
        <v>31</v>
      </c>
      <c r="B20" s="197" t="s">
        <v>790</v>
      </c>
      <c r="C20" s="198">
        <v>40</v>
      </c>
      <c r="D20" s="199" t="s">
        <v>791</v>
      </c>
      <c r="E20" s="200" t="s">
        <v>31</v>
      </c>
    </row>
    <row r="21" spans="1:5" s="157" customFormat="1" ht="17.100000000000001" customHeight="1" thickTop="1">
      <c r="A21" s="306" t="s">
        <v>32</v>
      </c>
      <c r="B21" s="307" t="s">
        <v>792</v>
      </c>
      <c r="C21" s="308">
        <v>43</v>
      </c>
      <c r="D21" s="309" t="s">
        <v>793</v>
      </c>
      <c r="E21" s="310" t="s">
        <v>32</v>
      </c>
    </row>
    <row r="22" spans="1:5" s="157" customFormat="1" ht="17.100000000000001" customHeight="1">
      <c r="A22" s="311" t="s">
        <v>33</v>
      </c>
      <c r="B22" s="197" t="s">
        <v>794</v>
      </c>
      <c r="C22" s="312">
        <v>46</v>
      </c>
      <c r="D22" s="199" t="s">
        <v>795</v>
      </c>
      <c r="E22" s="313" t="s">
        <v>33</v>
      </c>
    </row>
    <row r="23" spans="1:5" s="157" customFormat="1" ht="32.25" thickBot="1">
      <c r="A23" s="201"/>
      <c r="B23" s="314" t="s">
        <v>34</v>
      </c>
      <c r="C23" s="202"/>
      <c r="D23" s="315" t="s">
        <v>35</v>
      </c>
      <c r="E23" s="203"/>
    </row>
    <row r="24" spans="1:5" s="157" customFormat="1" ht="17.25" thickTop="1" thickBot="1">
      <c r="A24" s="186" t="s">
        <v>36</v>
      </c>
      <c r="B24" s="187" t="s">
        <v>786</v>
      </c>
      <c r="C24" s="178">
        <v>50</v>
      </c>
      <c r="D24" s="179" t="s">
        <v>787</v>
      </c>
      <c r="E24" s="188" t="s">
        <v>36</v>
      </c>
    </row>
    <row r="25" spans="1:5" s="157" customFormat="1" ht="15.75">
      <c r="A25" s="195" t="s">
        <v>37</v>
      </c>
      <c r="B25" s="71" t="s">
        <v>796</v>
      </c>
      <c r="C25" s="182">
        <v>53</v>
      </c>
      <c r="D25" s="174" t="s">
        <v>797</v>
      </c>
      <c r="E25" s="190" t="s">
        <v>37</v>
      </c>
    </row>
    <row r="26" spans="1:5" s="157" customFormat="1" ht="15.75">
      <c r="A26" s="186" t="s">
        <v>38</v>
      </c>
      <c r="B26" s="187" t="s">
        <v>798</v>
      </c>
      <c r="C26" s="178">
        <v>56</v>
      </c>
      <c r="D26" s="179" t="s">
        <v>799</v>
      </c>
      <c r="E26" s="188" t="s">
        <v>38</v>
      </c>
    </row>
    <row r="27" spans="1:5" s="157" customFormat="1" ht="15.75">
      <c r="A27" s="195" t="s">
        <v>39</v>
      </c>
      <c r="B27" s="71" t="s">
        <v>788</v>
      </c>
      <c r="C27" s="182">
        <v>57</v>
      </c>
      <c r="D27" s="174" t="s">
        <v>789</v>
      </c>
      <c r="E27" s="190" t="s">
        <v>39</v>
      </c>
    </row>
    <row r="28" spans="1:5" s="157" customFormat="1" ht="15.75">
      <c r="A28" s="186" t="s">
        <v>40</v>
      </c>
      <c r="B28" s="187" t="s">
        <v>790</v>
      </c>
      <c r="C28" s="178">
        <v>60</v>
      </c>
      <c r="D28" s="179" t="s">
        <v>791</v>
      </c>
      <c r="E28" s="188" t="s">
        <v>40</v>
      </c>
    </row>
    <row r="29" spans="1:5" s="157" customFormat="1" ht="15.75">
      <c r="A29" s="195" t="s">
        <v>41</v>
      </c>
      <c r="B29" s="71" t="s">
        <v>792</v>
      </c>
      <c r="C29" s="182">
        <v>63</v>
      </c>
      <c r="D29" s="174" t="s">
        <v>800</v>
      </c>
      <c r="E29" s="190" t="s">
        <v>41</v>
      </c>
    </row>
    <row r="30" spans="1:5" s="157" customFormat="1" ht="15.75">
      <c r="A30" s="186" t="s">
        <v>42</v>
      </c>
      <c r="B30" s="187" t="s">
        <v>794</v>
      </c>
      <c r="C30" s="178">
        <v>66</v>
      </c>
      <c r="D30" s="179" t="s">
        <v>795</v>
      </c>
      <c r="E30" s="188" t="s">
        <v>42</v>
      </c>
    </row>
    <row r="31" spans="1:5" s="157" customFormat="1" ht="25.5">
      <c r="A31" s="204"/>
      <c r="B31" s="205" t="s">
        <v>43</v>
      </c>
      <c r="C31" s="206">
        <v>69</v>
      </c>
      <c r="D31" s="207" t="s">
        <v>44</v>
      </c>
      <c r="E31" s="208"/>
    </row>
    <row r="32" spans="1:5" ht="38.25" customHeight="1">
      <c r="A32" s="123"/>
      <c r="D32" s="159"/>
    </row>
    <row r="34" spans="1:1" ht="18">
      <c r="A34" s="122"/>
    </row>
    <row r="35" spans="1:1" ht="24.75" customHeight="1">
      <c r="A35" s="122"/>
    </row>
    <row r="36" spans="1:1" ht="18.75" customHeight="1"/>
    <row r="37" spans="1:1" ht="18">
      <c r="A37" s="122"/>
    </row>
    <row r="38" spans="1:1" ht="18">
      <c r="A38" s="122"/>
    </row>
    <row r="39" spans="1:1" ht="18">
      <c r="A39" s="122"/>
    </row>
    <row r="41" spans="1:1" ht="18">
      <c r="A41" s="122"/>
    </row>
    <row r="43" spans="1:1" ht="18">
      <c r="A43" s="122"/>
    </row>
    <row r="44" spans="1:1" ht="18">
      <c r="A44" s="122"/>
    </row>
    <row r="45" spans="1:1" ht="18">
      <c r="A45" s="122"/>
    </row>
    <row r="47" spans="1:1" ht="18">
      <c r="A47" s="122"/>
    </row>
    <row r="48" spans="1:1" ht="18">
      <c r="A48" s="122"/>
    </row>
    <row r="49" spans="1:1" ht="18">
      <c r="A49" s="122"/>
    </row>
    <row r="50" spans="1:1" ht="18">
      <c r="A50" s="122"/>
    </row>
    <row r="51" spans="1:1" ht="18">
      <c r="A51" s="122"/>
    </row>
    <row r="53" spans="1:1" ht="18">
      <c r="A53" s="122"/>
    </row>
    <row r="55" spans="1:1" ht="18">
      <c r="A55" s="122"/>
    </row>
    <row r="57" spans="1:1" ht="18">
      <c r="A57" s="122"/>
    </row>
    <row r="59" spans="1:1" ht="18">
      <c r="A59" s="122"/>
    </row>
    <row r="60" spans="1:1" ht="18">
      <c r="A60" s="122"/>
    </row>
    <row r="62" spans="1:1" ht="18">
      <c r="A62" s="122"/>
    </row>
    <row r="65" spans="1:14" ht="18">
      <c r="A65" s="122"/>
    </row>
    <row r="67" spans="1:14" ht="24" customHeight="1"/>
    <row r="69" spans="1:14" ht="14.25">
      <c r="C69" s="209" t="e">
        <f>C11+C12+#REF!+C14+C15+#REF!+C16+C17+#REF!+#REF!+C20+C21+C22+C24+#REF!+C27+C29+#REF!+C31+C32+C34+C35+C37+C38+C39+C41+C43+C44+C45+C47+C48+C49+C50+C51+C53+C55+C57+C59+C60+C62+C65</f>
        <v>#REF!</v>
      </c>
      <c r="D69" s="209" t="e">
        <f>D11+D12+#REF!+D14+D15+#REF!+D16+D17+#REF!+#REF!+D20+D21+D22+D24+#REF!+D27+D29+#REF!+D31+D32+D34+D35+D37+D38+D39+D41+D43+D44+D45+D47+D48+D49+D50+D51+D53+D55+D57+D59+D60+D62+D65</f>
        <v>#VALUE!</v>
      </c>
      <c r="E69" s="209" t="e">
        <f>E11+E12+#REF!+E14+E15+#REF!+E16+E17+#REF!+#REF!+E20+E21+E22+E24+#REF!+E27+E29+#REF!+E31+E32+E34+E35+E37+E38+E39+E41+E43+E44+E45+E47+E48+E49+E50+E51+E53+E55+E57+E59+E60+E62+E65</f>
        <v>#REF!</v>
      </c>
      <c r="F69" s="209"/>
      <c r="G69" s="209"/>
      <c r="H69" s="209"/>
      <c r="I69" s="209"/>
      <c r="J69" s="209"/>
      <c r="K69" s="209"/>
      <c r="L69" s="209"/>
      <c r="M69" s="209"/>
      <c r="N69" s="209"/>
    </row>
    <row r="70" spans="1:14">
      <c r="C70" s="209"/>
      <c r="D70" s="209"/>
      <c r="F70" s="209"/>
      <c r="G70" s="209"/>
      <c r="H70" s="209"/>
      <c r="I70" s="209"/>
      <c r="J70" s="209"/>
      <c r="K70" s="209"/>
      <c r="L70" s="209"/>
      <c r="M70" s="209"/>
      <c r="N70" s="209"/>
    </row>
  </sheetData>
  <mergeCells count="2">
    <mergeCell ref="A2:E2"/>
    <mergeCell ref="A3:E3"/>
  </mergeCells>
  <printOptions horizontalCentered="1"/>
  <pageMargins left="0" right="0" top="0.39370078740157483" bottom="0" header="0.31496062992125984" footer="0.31496062992125984"/>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4506668294322"/>
  </sheetPr>
  <dimension ref="A1:N81"/>
  <sheetViews>
    <sheetView view="pageBreakPreview" topLeftCell="A4" zoomScaleNormal="100" zoomScaleSheetLayoutView="100" workbookViewId="0">
      <selection activeCell="I2" sqref="I2"/>
    </sheetView>
  </sheetViews>
  <sheetFormatPr defaultColWidth="8.88671875" defaultRowHeight="23.25"/>
  <cols>
    <col min="1" max="1" width="14.5546875" style="133" customWidth="1"/>
    <col min="2" max="2" width="39.44140625" style="133" customWidth="1"/>
    <col min="3" max="3" width="1.6640625" style="134" customWidth="1"/>
    <col min="4" max="4" width="39.88671875" style="134" customWidth="1"/>
    <col min="5" max="5" width="14" style="134" customWidth="1"/>
    <col min="6" max="11" width="1.6640625" style="134" customWidth="1"/>
    <col min="12" max="16384" width="8.88671875" style="134"/>
  </cols>
  <sheetData>
    <row r="1" spans="1:11" s="126" customFormat="1" ht="63" customHeight="1">
      <c r="A1" s="316"/>
      <c r="B1" s="316"/>
      <c r="C1" s="316"/>
      <c r="D1" s="316"/>
      <c r="E1" s="316"/>
      <c r="F1" s="130"/>
      <c r="G1" s="130"/>
      <c r="H1" s="130"/>
    </row>
    <row r="2" spans="1:11" ht="46.5" customHeight="1">
      <c r="A2" s="721" t="s">
        <v>45</v>
      </c>
      <c r="B2" s="721"/>
      <c r="C2" s="148"/>
      <c r="D2" s="722" t="s">
        <v>46</v>
      </c>
      <c r="E2" s="722"/>
      <c r="I2" s="148"/>
      <c r="J2" s="148"/>
      <c r="K2" s="148"/>
    </row>
    <row r="3" spans="1:11" ht="20.25">
      <c r="A3" s="723" t="s">
        <v>47</v>
      </c>
      <c r="B3" s="723"/>
      <c r="D3" s="724" t="s">
        <v>48</v>
      </c>
      <c r="E3" s="724"/>
    </row>
    <row r="4" spans="1:11" ht="117" customHeight="1">
      <c r="A4" s="725" t="s">
        <v>49</v>
      </c>
      <c r="B4" s="725"/>
      <c r="D4" s="726" t="s">
        <v>50</v>
      </c>
      <c r="E4" s="726"/>
    </row>
    <row r="5" spans="1:11" ht="21.75" customHeight="1">
      <c r="A5" s="149" t="s">
        <v>51</v>
      </c>
      <c r="B5" s="150" t="s">
        <v>52</v>
      </c>
      <c r="D5" s="151" t="s">
        <v>53</v>
      </c>
      <c r="E5" s="152" t="s">
        <v>54</v>
      </c>
    </row>
    <row r="6" spans="1:11" ht="21.75" customHeight="1">
      <c r="A6" s="153" t="s">
        <v>55</v>
      </c>
      <c r="B6" s="150" t="s">
        <v>56</v>
      </c>
      <c r="D6" s="151" t="s">
        <v>57</v>
      </c>
      <c r="E6" s="152" t="s">
        <v>58</v>
      </c>
    </row>
    <row r="7" spans="1:11" ht="28.5">
      <c r="A7" s="153" t="s">
        <v>59</v>
      </c>
      <c r="B7" s="150" t="s">
        <v>60</v>
      </c>
      <c r="D7" s="151" t="s">
        <v>61</v>
      </c>
      <c r="E7" s="152" t="s">
        <v>62</v>
      </c>
    </row>
    <row r="8" spans="1:11" ht="28.5">
      <c r="A8" s="153" t="s">
        <v>63</v>
      </c>
      <c r="B8" s="150" t="s">
        <v>64</v>
      </c>
      <c r="D8" s="151" t="s">
        <v>65</v>
      </c>
      <c r="E8" s="152" t="s">
        <v>66</v>
      </c>
    </row>
    <row r="9" spans="1:11" s="125" customFormat="1" ht="35.25" customHeight="1">
      <c r="A9" s="727" t="s">
        <v>67</v>
      </c>
      <c r="B9" s="727"/>
      <c r="D9" s="728" t="s">
        <v>68</v>
      </c>
      <c r="E9" s="728"/>
    </row>
    <row r="10" spans="1:11" ht="29.25" customHeight="1">
      <c r="A10" s="729" t="s">
        <v>69</v>
      </c>
      <c r="B10" s="729"/>
      <c r="C10" s="154"/>
      <c r="D10" s="730" t="s">
        <v>70</v>
      </c>
      <c r="E10" s="730"/>
    </row>
    <row r="11" spans="1:11" ht="43.5" customHeight="1">
      <c r="A11" s="727" t="s">
        <v>71</v>
      </c>
      <c r="B11" s="727"/>
      <c r="C11" s="154"/>
      <c r="D11" s="726" t="s">
        <v>72</v>
      </c>
      <c r="E11" s="726"/>
    </row>
    <row r="12" spans="1:11" ht="23.25" customHeight="1">
      <c r="A12" s="731" t="s">
        <v>73</v>
      </c>
      <c r="B12" s="731"/>
      <c r="C12" s="154"/>
      <c r="D12" s="730" t="s">
        <v>74</v>
      </c>
      <c r="E12" s="730"/>
    </row>
    <row r="13" spans="1:11" ht="44.25" customHeight="1">
      <c r="A13" s="727" t="s">
        <v>75</v>
      </c>
      <c r="B13" s="727"/>
      <c r="C13" s="154"/>
      <c r="D13" s="732" t="s">
        <v>76</v>
      </c>
      <c r="E13" s="732"/>
    </row>
    <row r="14" spans="1:11" ht="23.25" customHeight="1">
      <c r="A14" s="729" t="s">
        <v>77</v>
      </c>
      <c r="B14" s="729"/>
      <c r="C14" s="154"/>
      <c r="D14" s="730" t="s">
        <v>78</v>
      </c>
      <c r="E14" s="730"/>
    </row>
    <row r="15" spans="1:11" ht="57" customHeight="1">
      <c r="A15" s="727" t="s">
        <v>79</v>
      </c>
      <c r="B15" s="727"/>
      <c r="C15" s="154"/>
      <c r="D15" s="732" t="s">
        <v>80</v>
      </c>
      <c r="E15" s="732"/>
    </row>
    <row r="16" spans="1:11" ht="44.25" customHeight="1">
      <c r="A16" s="727" t="s">
        <v>81</v>
      </c>
      <c r="B16" s="727"/>
      <c r="C16" s="154"/>
      <c r="D16" s="732" t="s">
        <v>82</v>
      </c>
      <c r="E16" s="732"/>
    </row>
    <row r="17" spans="1:5" ht="60.75" customHeight="1">
      <c r="A17" s="727" t="s">
        <v>83</v>
      </c>
      <c r="B17" s="727"/>
      <c r="C17" s="154"/>
      <c r="D17" s="732" t="s">
        <v>84</v>
      </c>
      <c r="E17" s="732"/>
    </row>
    <row r="18" spans="1:5">
      <c r="A18" s="144"/>
      <c r="B18" s="155"/>
    </row>
    <row r="19" spans="1:5">
      <c r="A19" s="140"/>
    </row>
    <row r="20" spans="1:5">
      <c r="A20" s="144"/>
    </row>
    <row r="21" spans="1:5">
      <c r="A21" s="140"/>
    </row>
    <row r="22" spans="1:5">
      <c r="A22" s="145"/>
    </row>
    <row r="23" spans="1:5">
      <c r="A23" s="140"/>
    </row>
    <row r="24" spans="1:5">
      <c r="A24" s="144"/>
    </row>
    <row r="25" spans="1:5">
      <c r="A25" s="140"/>
    </row>
    <row r="26" spans="1:5">
      <c r="A26" s="145"/>
    </row>
    <row r="27" spans="1:5">
      <c r="A27" s="140"/>
    </row>
    <row r="28" spans="1:5">
      <c r="A28" s="140"/>
    </row>
    <row r="29" spans="1:5">
      <c r="A29" s="144"/>
    </row>
    <row r="30" spans="1:5">
      <c r="A30" s="140"/>
    </row>
    <row r="31" spans="1:5">
      <c r="A31" s="140"/>
    </row>
    <row r="33" spans="1:11">
      <c r="A33" s="140"/>
    </row>
    <row r="35" spans="1:11" ht="24.75" customHeight="1">
      <c r="A35" s="140"/>
    </row>
    <row r="36" spans="1:11" ht="18.75" customHeight="1">
      <c r="A36" s="144">
        <v>36</v>
      </c>
    </row>
    <row r="37" spans="1:11">
      <c r="A37" s="140"/>
    </row>
    <row r="38" spans="1:11">
      <c r="A38" s="140"/>
    </row>
    <row r="39" spans="1:11">
      <c r="A39" s="140"/>
      <c r="C39" s="134">
        <f>C12+C15+C17+C19+C21+C23+C25+C27+C28+C30+C31+C33+C35+C37+C38</f>
        <v>0</v>
      </c>
      <c r="D39" s="134" t="e">
        <f t="shared" ref="D39:K39" si="0">D12+D15+D17+D19+D21+D23+D25+D27+D28+D30+D31+D33+D35+D37+D38</f>
        <v>#VALUE!</v>
      </c>
      <c r="E39" s="134">
        <f t="shared" si="0"/>
        <v>0</v>
      </c>
      <c r="F39" s="134">
        <f t="shared" si="0"/>
        <v>0</v>
      </c>
      <c r="G39" s="134">
        <f t="shared" si="0"/>
        <v>0</v>
      </c>
      <c r="H39" s="134">
        <f t="shared" si="0"/>
        <v>0</v>
      </c>
      <c r="I39" s="134">
        <f t="shared" si="0"/>
        <v>0</v>
      </c>
      <c r="J39" s="134">
        <f t="shared" si="0"/>
        <v>0</v>
      </c>
      <c r="K39" s="134">
        <f t="shared" si="0"/>
        <v>0</v>
      </c>
    </row>
    <row r="40" spans="1:11">
      <c r="A40" s="140"/>
    </row>
    <row r="41" spans="1:11">
      <c r="C41" s="134">
        <f>C12+C15+C17+C19+C21+C23+C25+C27+C28+C30+C31+C33+C35+C37+C38</f>
        <v>0</v>
      </c>
      <c r="D41" s="134" t="e">
        <f t="shared" ref="D41:K41" si="1">D12+D15+D17+D19+D21+D23+D25+D27+D28+D30+D31+D33+D35+D37+D38</f>
        <v>#VALUE!</v>
      </c>
      <c r="E41" s="134">
        <f t="shared" si="1"/>
        <v>0</v>
      </c>
      <c r="F41" s="134">
        <f t="shared" si="1"/>
        <v>0</v>
      </c>
      <c r="G41" s="134">
        <f t="shared" si="1"/>
        <v>0</v>
      </c>
      <c r="H41" s="134">
        <f t="shared" si="1"/>
        <v>0</v>
      </c>
      <c r="I41" s="134">
        <f t="shared" si="1"/>
        <v>0</v>
      </c>
      <c r="J41" s="134">
        <f t="shared" si="1"/>
        <v>0</v>
      </c>
      <c r="K41" s="134">
        <f t="shared" si="1"/>
        <v>0</v>
      </c>
    </row>
    <row r="42" spans="1:11">
      <c r="A42" s="140"/>
    </row>
    <row r="43" spans="1:11">
      <c r="A43" s="140"/>
    </row>
    <row r="45" spans="1:11">
      <c r="A45" s="140"/>
    </row>
    <row r="46" spans="1:11">
      <c r="A46" s="140"/>
    </row>
    <row r="48" spans="1:11">
      <c r="A48" s="140"/>
    </row>
    <row r="49" spans="1:1">
      <c r="A49" s="140"/>
    </row>
    <row r="50" spans="1:1">
      <c r="A50" s="140"/>
    </row>
    <row r="52" spans="1:1">
      <c r="A52" s="140"/>
    </row>
    <row r="54" spans="1:1">
      <c r="A54" s="140"/>
    </row>
    <row r="55" spans="1:1">
      <c r="A55" s="140"/>
    </row>
    <row r="56" spans="1:1">
      <c r="A56" s="140"/>
    </row>
    <row r="58" spans="1:1">
      <c r="A58" s="140"/>
    </row>
    <row r="59" spans="1:1">
      <c r="A59" s="140"/>
    </row>
    <row r="60" spans="1:1">
      <c r="A60" s="140"/>
    </row>
    <row r="61" spans="1:1">
      <c r="A61" s="140"/>
    </row>
    <row r="62" spans="1:1">
      <c r="A62" s="140"/>
    </row>
    <row r="64" spans="1:1">
      <c r="A64" s="140"/>
    </row>
    <row r="66" spans="1:14">
      <c r="A66" s="140"/>
    </row>
    <row r="68" spans="1:14">
      <c r="A68" s="140"/>
    </row>
    <row r="70" spans="1:14">
      <c r="A70" s="140"/>
    </row>
    <row r="71" spans="1:14">
      <c r="A71" s="140"/>
    </row>
    <row r="73" spans="1:14">
      <c r="A73" s="140"/>
    </row>
    <row r="76" spans="1:14">
      <c r="A76" s="140"/>
    </row>
    <row r="78" spans="1:14" ht="24" customHeight="1"/>
    <row r="80" spans="1:14">
      <c r="C80" s="126">
        <f t="shared" ref="C80:H80" si="2">C12+C13+C15+C18+C19+C20+C21+C22+C24+C26+C28+C29+C31+C33+C35+C37+C39+C40+C42+C43+C45+C46+C48+C49+C50+C52+C54+C55+C56+C58+C59+C60+C61+C62+C64+C66+C68+C70+C71+C73+C76</f>
        <v>0</v>
      </c>
      <c r="D80" s="126" t="e">
        <f t="shared" si="2"/>
        <v>#VALUE!</v>
      </c>
      <c r="E80" s="126">
        <f t="shared" si="2"/>
        <v>0</v>
      </c>
      <c r="F80" s="126">
        <f t="shared" si="2"/>
        <v>0</v>
      </c>
      <c r="G80" s="126">
        <f t="shared" si="2"/>
        <v>0</v>
      </c>
      <c r="H80" s="126">
        <f t="shared" si="2"/>
        <v>0</v>
      </c>
      <c r="I80" s="126"/>
      <c r="J80" s="126"/>
      <c r="K80" s="126"/>
      <c r="L80" s="126"/>
      <c r="M80" s="126"/>
      <c r="N80" s="126"/>
    </row>
    <row r="81" spans="3:14">
      <c r="C81" s="126"/>
      <c r="D81" s="126"/>
      <c r="E81" s="126"/>
      <c r="F81" s="126"/>
      <c r="G81" s="126"/>
      <c r="H81" s="126"/>
      <c r="I81" s="126"/>
      <c r="J81" s="126"/>
      <c r="K81" s="126"/>
      <c r="L81" s="126"/>
      <c r="M81" s="126"/>
      <c r="N81" s="126"/>
    </row>
  </sheetData>
  <mergeCells count="24">
    <mergeCell ref="A12:B12"/>
    <mergeCell ref="D12:E12"/>
    <mergeCell ref="A13:B13"/>
    <mergeCell ref="D13:E13"/>
    <mergeCell ref="A17:B17"/>
    <mergeCell ref="D17:E17"/>
    <mergeCell ref="A14:B14"/>
    <mergeCell ref="D14:E14"/>
    <mergeCell ref="A15:B15"/>
    <mergeCell ref="D15:E15"/>
    <mergeCell ref="A16:B16"/>
    <mergeCell ref="D16:E16"/>
    <mergeCell ref="A9:B9"/>
    <mergeCell ref="D9:E9"/>
    <mergeCell ref="A10:B10"/>
    <mergeCell ref="D10:E10"/>
    <mergeCell ref="A11:B11"/>
    <mergeCell ref="D11:E11"/>
    <mergeCell ref="A2:B2"/>
    <mergeCell ref="D2:E2"/>
    <mergeCell ref="A3:B3"/>
    <mergeCell ref="D3:E3"/>
    <mergeCell ref="A4:B4"/>
    <mergeCell ref="D4:E4"/>
  </mergeCells>
  <printOptions horizontalCentered="1"/>
  <pageMargins left="0" right="0" top="0.39305555555555599" bottom="0" header="0.31458333333333299" footer="0.31458333333333299"/>
  <pageSetup paperSize="9" orientation="landscape" r:id="rId1"/>
  <rowBreaks count="1" manualBreakCount="1">
    <brk id="11"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4506668294322"/>
  </sheetPr>
  <dimension ref="A1:N82"/>
  <sheetViews>
    <sheetView view="pageBreakPreview" zoomScaleNormal="100" zoomScaleSheetLayoutView="100" workbookViewId="0">
      <selection activeCell="I3" sqref="I3"/>
    </sheetView>
  </sheetViews>
  <sheetFormatPr defaultColWidth="8.88671875" defaultRowHeight="23.25"/>
  <cols>
    <col min="1" max="1" width="15.21875" style="133" customWidth="1"/>
    <col min="2" max="2" width="39.44140625" style="133" customWidth="1"/>
    <col min="3" max="3" width="1.6640625" style="134" customWidth="1"/>
    <col min="4" max="4" width="39.109375" style="134" customWidth="1"/>
    <col min="5" max="5" width="14.109375" style="134" customWidth="1"/>
    <col min="6" max="11" width="1.6640625" style="134" customWidth="1"/>
    <col min="12" max="16384" width="8.88671875" style="134"/>
  </cols>
  <sheetData>
    <row r="1" spans="1:12" s="126" customFormat="1" ht="49.5" customHeight="1">
      <c r="A1" s="316"/>
      <c r="B1" s="316"/>
      <c r="C1" s="316"/>
      <c r="D1" s="316"/>
      <c r="E1" s="316"/>
      <c r="F1" s="130"/>
      <c r="G1" s="130"/>
      <c r="H1" s="130"/>
    </row>
    <row r="2" spans="1:12" s="132" customFormat="1" ht="42" customHeight="1">
      <c r="A2" s="135"/>
      <c r="E2" s="135"/>
    </row>
    <row r="3" spans="1:12" ht="20.25" customHeight="1">
      <c r="A3" s="735" t="s">
        <v>85</v>
      </c>
      <c r="B3" s="735"/>
      <c r="D3" s="736" t="s">
        <v>86</v>
      </c>
      <c r="E3" s="736"/>
    </row>
    <row r="4" spans="1:12" ht="23.25" customHeight="1">
      <c r="A4" s="737" t="s">
        <v>87</v>
      </c>
      <c r="B4" s="737"/>
      <c r="D4" s="738" t="s">
        <v>88</v>
      </c>
      <c r="E4" s="738"/>
    </row>
    <row r="5" spans="1:12" ht="38.25" customHeight="1">
      <c r="A5" s="136" t="s">
        <v>89</v>
      </c>
      <c r="B5" s="137" t="s">
        <v>90</v>
      </c>
      <c r="D5" s="138" t="s">
        <v>91</v>
      </c>
      <c r="E5" s="139" t="s">
        <v>92</v>
      </c>
      <c r="J5" s="146"/>
      <c r="K5" s="147"/>
      <c r="L5" s="147"/>
    </row>
    <row r="6" spans="1:12" ht="36">
      <c r="A6" s="136" t="s">
        <v>93</v>
      </c>
      <c r="B6" s="137" t="s">
        <v>94</v>
      </c>
      <c r="D6" s="138" t="s">
        <v>95</v>
      </c>
      <c r="E6" s="139" t="s">
        <v>96</v>
      </c>
      <c r="J6" s="146"/>
      <c r="K6" s="147"/>
      <c r="L6" s="147"/>
    </row>
    <row r="7" spans="1:12" ht="36">
      <c r="A7" s="136" t="s">
        <v>97</v>
      </c>
      <c r="B7" s="137" t="s">
        <v>98</v>
      </c>
      <c r="D7" s="138" t="s">
        <v>61</v>
      </c>
      <c r="E7" s="139" t="s">
        <v>99</v>
      </c>
      <c r="J7" s="146"/>
      <c r="K7" s="147"/>
      <c r="L7" s="147"/>
    </row>
    <row r="8" spans="1:12" ht="36">
      <c r="A8" s="136" t="s">
        <v>100</v>
      </c>
      <c r="B8" s="137" t="s">
        <v>101</v>
      </c>
      <c r="D8" s="138" t="s">
        <v>102</v>
      </c>
      <c r="E8" s="139" t="s">
        <v>103</v>
      </c>
      <c r="J8" s="146"/>
      <c r="K8" s="147"/>
      <c r="L8" s="147"/>
    </row>
    <row r="9" spans="1:12" ht="47.25" customHeight="1">
      <c r="A9" s="733" t="s">
        <v>104</v>
      </c>
      <c r="B9" s="733"/>
      <c r="D9" s="734" t="s">
        <v>105</v>
      </c>
      <c r="E9" s="734"/>
    </row>
    <row r="11" spans="1:12" ht="29.25" customHeight="1">
      <c r="A11" s="140"/>
    </row>
    <row r="13" spans="1:12">
      <c r="A13" s="141"/>
    </row>
    <row r="14" spans="1:12">
      <c r="A14" s="142"/>
    </row>
    <row r="16" spans="1:12">
      <c r="A16" s="140"/>
    </row>
    <row r="18" spans="1:1">
      <c r="A18" s="143"/>
    </row>
    <row r="19" spans="1:1">
      <c r="A19" s="144"/>
    </row>
    <row r="20" spans="1:1">
      <c r="A20" s="140"/>
    </row>
    <row r="21" spans="1:1">
      <c r="A21" s="144"/>
    </row>
    <row r="22" spans="1:1">
      <c r="A22" s="140"/>
    </row>
    <row r="23" spans="1:1">
      <c r="A23" s="145"/>
    </row>
    <row r="24" spans="1:1">
      <c r="A24" s="140"/>
    </row>
    <row r="25" spans="1:1">
      <c r="A25" s="144"/>
    </row>
    <row r="26" spans="1:1">
      <c r="A26" s="140"/>
    </row>
    <row r="27" spans="1:1">
      <c r="A27" s="145"/>
    </row>
    <row r="28" spans="1:1">
      <c r="A28" s="140"/>
    </row>
    <row r="29" spans="1:1">
      <c r="A29" s="140"/>
    </row>
    <row r="30" spans="1:1">
      <c r="A30" s="144"/>
    </row>
    <row r="31" spans="1:1">
      <c r="A31" s="140"/>
    </row>
    <row r="32" spans="1:1">
      <c r="A32" s="140"/>
    </row>
    <row r="34" spans="1:11">
      <c r="A34" s="140"/>
    </row>
    <row r="35" spans="1:11" ht="24.75" customHeight="1"/>
    <row r="36" spans="1:11" ht="18.75" customHeight="1">
      <c r="A36" s="140"/>
    </row>
    <row r="37" spans="1:11">
      <c r="A37" s="144">
        <v>36</v>
      </c>
    </row>
    <row r="38" spans="1:11">
      <c r="A38" s="140"/>
    </row>
    <row r="39" spans="1:11">
      <c r="A39" s="140"/>
    </row>
    <row r="40" spans="1:11">
      <c r="A40" s="140"/>
      <c r="C40" s="134">
        <f>C13+C16+C18+C20+C22+C24+C26+C28+C29+C31+C32+C34+C36+C38+C39</f>
        <v>0</v>
      </c>
      <c r="D40" s="134">
        <f t="shared" ref="D40:K40" si="0">D13+D16+D18+D20+D22+D24+D26+D28+D29+D31+D32+D34+D36+D38+D39</f>
        <v>0</v>
      </c>
      <c r="E40" s="134">
        <f t="shared" si="0"/>
        <v>0</v>
      </c>
      <c r="F40" s="134">
        <f t="shared" si="0"/>
        <v>0</v>
      </c>
      <c r="G40" s="134">
        <f t="shared" si="0"/>
        <v>0</v>
      </c>
      <c r="H40" s="134">
        <f t="shared" si="0"/>
        <v>0</v>
      </c>
      <c r="I40" s="134">
        <f t="shared" si="0"/>
        <v>0</v>
      </c>
      <c r="J40" s="134">
        <f t="shared" si="0"/>
        <v>0</v>
      </c>
      <c r="K40" s="134">
        <f t="shared" si="0"/>
        <v>0</v>
      </c>
    </row>
    <row r="41" spans="1:11">
      <c r="A41" s="140"/>
    </row>
    <row r="42" spans="1:11">
      <c r="C42" s="134">
        <f>C13+C16+C18+C20+C22+C24+C26+C28+C29+C31+C32+C34+C36+C38+C39</f>
        <v>0</v>
      </c>
      <c r="D42" s="134">
        <f t="shared" ref="D42:K42" si="1">D13+D16+D18+D20+D22+D24+D26+D28+D29+D31+D32+D34+D36+D38+D39</f>
        <v>0</v>
      </c>
      <c r="E42" s="134">
        <f t="shared" si="1"/>
        <v>0</v>
      </c>
      <c r="F42" s="134">
        <f t="shared" si="1"/>
        <v>0</v>
      </c>
      <c r="G42" s="134">
        <f t="shared" si="1"/>
        <v>0</v>
      </c>
      <c r="H42" s="134">
        <f t="shared" si="1"/>
        <v>0</v>
      </c>
      <c r="I42" s="134">
        <f t="shared" si="1"/>
        <v>0</v>
      </c>
      <c r="J42" s="134">
        <f t="shared" si="1"/>
        <v>0</v>
      </c>
      <c r="K42" s="134">
        <f t="shared" si="1"/>
        <v>0</v>
      </c>
    </row>
    <row r="43" spans="1:11">
      <c r="A43" s="140"/>
    </row>
    <row r="44" spans="1:11">
      <c r="A44" s="140"/>
    </row>
    <row r="46" spans="1:11">
      <c r="A46" s="140"/>
    </row>
    <row r="47" spans="1:11">
      <c r="A47" s="140"/>
    </row>
    <row r="49" spans="1:1">
      <c r="A49" s="140"/>
    </row>
    <row r="50" spans="1:1">
      <c r="A50" s="140"/>
    </row>
    <row r="51" spans="1:1">
      <c r="A51" s="140"/>
    </row>
    <row r="53" spans="1:1">
      <c r="A53" s="140"/>
    </row>
    <row r="55" spans="1:1">
      <c r="A55" s="140"/>
    </row>
    <row r="56" spans="1:1">
      <c r="A56" s="140"/>
    </row>
    <row r="57" spans="1:1">
      <c r="A57" s="140"/>
    </row>
    <row r="59" spans="1:1">
      <c r="A59" s="140"/>
    </row>
    <row r="60" spans="1:1">
      <c r="A60" s="140"/>
    </row>
    <row r="61" spans="1:1">
      <c r="A61" s="140"/>
    </row>
    <row r="62" spans="1:1">
      <c r="A62" s="140"/>
    </row>
    <row r="63" spans="1:1">
      <c r="A63" s="140"/>
    </row>
    <row r="65" spans="1:1">
      <c r="A65" s="140"/>
    </row>
    <row r="67" spans="1:1">
      <c r="A67" s="140"/>
    </row>
    <row r="69" spans="1:1">
      <c r="A69" s="140"/>
    </row>
    <row r="71" spans="1:1">
      <c r="A71" s="140"/>
    </row>
    <row r="72" spans="1:1">
      <c r="A72" s="140"/>
    </row>
    <row r="74" spans="1:1">
      <c r="A74" s="140"/>
    </row>
    <row r="77" spans="1:1">
      <c r="A77" s="140"/>
    </row>
    <row r="79" spans="1:1" ht="24" customHeight="1"/>
    <row r="81" spans="3:14">
      <c r="C81" s="126">
        <f t="shared" ref="C81:H81" si="2">C13+C14+C16+C19+C20+C21+C22+C23+C25+C27+C29+C30+C32+C34+C36+C38+C40+C41+C43+C44+C46+C47+C49+C50+C51+C53+C55+C56+C57+C59+C60+C61+C62+C63+C65+C67+C69+C71+C72+C74+C77</f>
        <v>0</v>
      </c>
      <c r="D81" s="126">
        <f t="shared" si="2"/>
        <v>0</v>
      </c>
      <c r="E81" s="126">
        <f t="shared" si="2"/>
        <v>0</v>
      </c>
      <c r="F81" s="126">
        <f t="shared" si="2"/>
        <v>0</v>
      </c>
      <c r="G81" s="126">
        <f t="shared" si="2"/>
        <v>0</v>
      </c>
      <c r="H81" s="126">
        <f t="shared" si="2"/>
        <v>0</v>
      </c>
      <c r="I81" s="126"/>
      <c r="J81" s="126"/>
      <c r="K81" s="126"/>
      <c r="L81" s="126"/>
      <c r="M81" s="126"/>
      <c r="N81" s="126"/>
    </row>
    <row r="82" spans="3:14">
      <c r="C82" s="126"/>
      <c r="D82" s="126"/>
      <c r="E82" s="126"/>
      <c r="F82" s="126"/>
      <c r="G82" s="126"/>
      <c r="H82" s="126"/>
      <c r="I82" s="126"/>
      <c r="J82" s="126"/>
      <c r="K82" s="126"/>
      <c r="L82" s="126"/>
      <c r="M82" s="126"/>
      <c r="N82" s="126"/>
    </row>
  </sheetData>
  <mergeCells count="6">
    <mergeCell ref="A9:B9"/>
    <mergeCell ref="D9:E9"/>
    <mergeCell ref="A3:B3"/>
    <mergeCell ref="D3:E3"/>
    <mergeCell ref="A4:B4"/>
    <mergeCell ref="D4:E4"/>
  </mergeCells>
  <printOptions horizontalCentered="1"/>
  <pageMargins left="0" right="0" top="0.39305555555555599" bottom="0" header="0.31458333333333299" footer="0.31458333333333299"/>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4506668294322"/>
  </sheetPr>
  <dimension ref="A1:H122"/>
  <sheetViews>
    <sheetView view="pageBreakPreview" zoomScaleNormal="100" zoomScaleSheetLayoutView="100" workbookViewId="0">
      <selection activeCell="G4" sqref="G4"/>
    </sheetView>
  </sheetViews>
  <sheetFormatPr defaultColWidth="8.88671875" defaultRowHeight="23.25"/>
  <cols>
    <col min="1" max="1" width="14.5546875" style="128" customWidth="1"/>
    <col min="2" max="2" width="42.77734375" style="128" customWidth="1"/>
    <col min="3" max="3" width="3.6640625" style="129" customWidth="1"/>
    <col min="4" max="4" width="42.77734375" style="129" customWidth="1"/>
    <col min="5" max="5" width="13.77734375" style="129" customWidth="1"/>
    <col min="6" max="7" width="8.88671875" style="129"/>
    <col min="8" max="8" width="48.5546875" style="129" customWidth="1"/>
    <col min="9" max="16384" width="8.88671875" style="129"/>
  </cols>
  <sheetData>
    <row r="1" spans="1:8" s="126" customFormat="1" ht="61.5" customHeight="1">
      <c r="A1" s="316"/>
      <c r="B1" s="316"/>
      <c r="C1" s="316"/>
      <c r="D1" s="316"/>
      <c r="E1" s="316"/>
      <c r="F1" s="130"/>
      <c r="G1" s="130"/>
      <c r="H1" s="130"/>
    </row>
    <row r="2" spans="1:8">
      <c r="A2" s="751" t="s">
        <v>106</v>
      </c>
      <c r="B2" s="751"/>
      <c r="D2" s="752" t="s">
        <v>107</v>
      </c>
      <c r="E2" s="752"/>
    </row>
    <row r="3" spans="1:8" s="127" customFormat="1" ht="20.25">
      <c r="A3" s="741" t="s">
        <v>108</v>
      </c>
      <c r="B3" s="741"/>
      <c r="D3" s="753" t="s">
        <v>109</v>
      </c>
      <c r="E3" s="753"/>
    </row>
    <row r="4" spans="1:8" s="127" customFormat="1" ht="95.25" customHeight="1">
      <c r="A4" s="749" t="s">
        <v>110</v>
      </c>
      <c r="B4" s="749"/>
      <c r="D4" s="740" t="s">
        <v>88</v>
      </c>
      <c r="E4" s="740"/>
    </row>
    <row r="5" spans="1:8" s="127" customFormat="1" ht="23.25" customHeight="1">
      <c r="A5" s="741" t="s">
        <v>111</v>
      </c>
      <c r="B5" s="741"/>
      <c r="D5" s="742" t="s">
        <v>112</v>
      </c>
      <c r="E5" s="742"/>
    </row>
    <row r="6" spans="1:8" s="127" customFormat="1" ht="80.25" customHeight="1">
      <c r="A6" s="749" t="s">
        <v>113</v>
      </c>
      <c r="B6" s="749"/>
      <c r="D6" s="740" t="s">
        <v>114</v>
      </c>
      <c r="E6" s="740"/>
    </row>
    <row r="7" spans="1:8" s="127" customFormat="1" ht="23.25" customHeight="1">
      <c r="A7" s="745" t="s">
        <v>115</v>
      </c>
      <c r="B7" s="745"/>
      <c r="D7" s="746" t="s">
        <v>116</v>
      </c>
      <c r="E7" s="748"/>
    </row>
    <row r="8" spans="1:8" s="127" customFormat="1" ht="36.75" customHeight="1">
      <c r="A8" s="749" t="s">
        <v>117</v>
      </c>
      <c r="B8" s="749"/>
      <c r="D8" s="740" t="s">
        <v>118</v>
      </c>
      <c r="E8" s="740"/>
    </row>
    <row r="9" spans="1:8" s="127" customFormat="1" ht="23.25" customHeight="1">
      <c r="A9" s="745" t="s">
        <v>119</v>
      </c>
      <c r="B9" s="745"/>
      <c r="D9" s="746" t="s">
        <v>120</v>
      </c>
      <c r="E9" s="746"/>
    </row>
    <row r="10" spans="1:8" s="127" customFormat="1" ht="75.75" customHeight="1">
      <c r="A10" s="749" t="s">
        <v>121</v>
      </c>
      <c r="B10" s="749"/>
      <c r="D10" s="740" t="s">
        <v>122</v>
      </c>
      <c r="E10" s="740"/>
    </row>
    <row r="11" spans="1:8" s="127" customFormat="1" ht="23.25" customHeight="1">
      <c r="A11" s="745" t="s">
        <v>123</v>
      </c>
      <c r="B11" s="745"/>
      <c r="D11" s="746" t="s">
        <v>124</v>
      </c>
      <c r="E11" s="746"/>
    </row>
    <row r="12" spans="1:8" s="127" customFormat="1" ht="122.25" customHeight="1">
      <c r="A12" s="749" t="s">
        <v>125</v>
      </c>
      <c r="B12" s="749"/>
      <c r="D12" s="740" t="s">
        <v>126</v>
      </c>
      <c r="E12" s="740"/>
    </row>
    <row r="13" spans="1:8" s="127" customFormat="1" ht="23.25" customHeight="1">
      <c r="A13" s="745" t="s">
        <v>127</v>
      </c>
      <c r="B13" s="745"/>
      <c r="D13" s="746" t="s">
        <v>128</v>
      </c>
      <c r="E13" s="746"/>
    </row>
    <row r="14" spans="1:8" s="127" customFormat="1" ht="104.25" customHeight="1">
      <c r="A14" s="749" t="s">
        <v>129</v>
      </c>
      <c r="B14" s="749"/>
      <c r="D14" s="740" t="s">
        <v>130</v>
      </c>
      <c r="E14" s="740"/>
    </row>
    <row r="15" spans="1:8" s="127" customFormat="1" ht="23.25" customHeight="1">
      <c r="A15" s="745" t="s">
        <v>131</v>
      </c>
      <c r="B15" s="745"/>
      <c r="D15" s="746" t="s">
        <v>132</v>
      </c>
      <c r="E15" s="748"/>
    </row>
    <row r="16" spans="1:8" s="127" customFormat="1" ht="21.75" customHeight="1">
      <c r="A16" s="739" t="s">
        <v>133</v>
      </c>
      <c r="B16" s="739"/>
      <c r="D16" s="740" t="s">
        <v>134</v>
      </c>
      <c r="E16" s="740"/>
    </row>
    <row r="17" spans="1:5" s="127" customFormat="1" ht="60.75" customHeight="1">
      <c r="A17" s="739" t="s">
        <v>135</v>
      </c>
      <c r="B17" s="739"/>
      <c r="D17" s="740" t="s">
        <v>136</v>
      </c>
      <c r="E17" s="740"/>
    </row>
    <row r="18" spans="1:5" s="127" customFormat="1" ht="36.75" customHeight="1">
      <c r="A18" s="739" t="s">
        <v>137</v>
      </c>
      <c r="B18" s="739"/>
      <c r="D18" s="750" t="s">
        <v>138</v>
      </c>
      <c r="E18" s="740"/>
    </row>
    <row r="19" spans="1:5" s="127" customFormat="1" ht="42.75" customHeight="1">
      <c r="A19" s="739" t="s">
        <v>139</v>
      </c>
      <c r="B19" s="739"/>
      <c r="D19" s="740" t="s">
        <v>140</v>
      </c>
      <c r="E19" s="740"/>
    </row>
    <row r="20" spans="1:5" s="127" customFormat="1" ht="67.5" customHeight="1">
      <c r="A20" s="739" t="s">
        <v>141</v>
      </c>
      <c r="B20" s="739"/>
      <c r="D20" s="740" t="s">
        <v>142</v>
      </c>
      <c r="E20" s="740"/>
    </row>
    <row r="21" spans="1:5" s="127" customFormat="1" ht="35.25" customHeight="1">
      <c r="A21" s="739" t="s">
        <v>143</v>
      </c>
      <c r="B21" s="739"/>
      <c r="D21" s="740" t="s">
        <v>144</v>
      </c>
      <c r="E21" s="740"/>
    </row>
    <row r="22" spans="1:5" s="127" customFormat="1" ht="68.25" customHeight="1">
      <c r="A22" s="739" t="s">
        <v>145</v>
      </c>
      <c r="B22" s="739"/>
      <c r="D22" s="740" t="s">
        <v>146</v>
      </c>
      <c r="E22" s="740"/>
    </row>
    <row r="23" spans="1:5" s="127" customFormat="1" ht="23.25" customHeight="1">
      <c r="A23" s="745" t="s">
        <v>147</v>
      </c>
      <c r="B23" s="745"/>
      <c r="D23" s="746" t="s">
        <v>148</v>
      </c>
      <c r="E23" s="748"/>
    </row>
    <row r="24" spans="1:5" s="127" customFormat="1" ht="125.25" customHeight="1">
      <c r="A24" s="749" t="s">
        <v>149</v>
      </c>
      <c r="B24" s="749"/>
      <c r="D24" s="740" t="s">
        <v>150</v>
      </c>
      <c r="E24" s="740"/>
    </row>
    <row r="25" spans="1:5" s="127" customFormat="1" ht="23.25" customHeight="1">
      <c r="A25" s="745" t="s">
        <v>151</v>
      </c>
      <c r="B25" s="745"/>
      <c r="D25" s="746" t="s">
        <v>152</v>
      </c>
      <c r="E25" s="746"/>
    </row>
    <row r="26" spans="1:5" s="127" customFormat="1" ht="78.75" customHeight="1">
      <c r="A26" s="739" t="s">
        <v>153</v>
      </c>
      <c r="B26" s="739"/>
      <c r="D26" s="740" t="s">
        <v>154</v>
      </c>
      <c r="E26" s="740"/>
    </row>
    <row r="27" spans="1:5" s="127" customFormat="1" ht="23.25" customHeight="1">
      <c r="A27" s="745" t="s">
        <v>155</v>
      </c>
      <c r="B27" s="745"/>
      <c r="D27" s="746" t="s">
        <v>156</v>
      </c>
      <c r="E27" s="746"/>
    </row>
    <row r="28" spans="1:5" s="127" customFormat="1" ht="88.5" customHeight="1">
      <c r="A28" s="739" t="s">
        <v>157</v>
      </c>
      <c r="B28" s="739"/>
      <c r="D28" s="740" t="s">
        <v>158</v>
      </c>
      <c r="E28" s="740"/>
    </row>
    <row r="29" spans="1:5" s="127" customFormat="1" ht="22.5" customHeight="1">
      <c r="A29" s="745" t="s">
        <v>159</v>
      </c>
      <c r="B29" s="745"/>
      <c r="D29" s="746" t="s">
        <v>160</v>
      </c>
      <c r="E29" s="746"/>
    </row>
    <row r="30" spans="1:5" s="127" customFormat="1" ht="42" customHeight="1">
      <c r="A30" s="739" t="s">
        <v>161</v>
      </c>
      <c r="B30" s="739"/>
      <c r="D30" s="740" t="s">
        <v>162</v>
      </c>
      <c r="E30" s="740"/>
    </row>
    <row r="31" spans="1:5" s="127" customFormat="1" ht="23.25" customHeight="1">
      <c r="A31" s="741" t="s">
        <v>163</v>
      </c>
      <c r="B31" s="741"/>
      <c r="D31" s="742" t="s">
        <v>164</v>
      </c>
      <c r="E31" s="742"/>
    </row>
    <row r="32" spans="1:5" s="127" customFormat="1" ht="34.5" customHeight="1">
      <c r="A32" s="739" t="s">
        <v>165</v>
      </c>
      <c r="B32" s="739"/>
      <c r="D32" s="747" t="s">
        <v>166</v>
      </c>
      <c r="E32" s="747"/>
    </row>
    <row r="33" spans="1:5" s="127" customFormat="1" ht="23.25" customHeight="1">
      <c r="A33" s="745" t="s">
        <v>167</v>
      </c>
      <c r="B33" s="745"/>
      <c r="D33" s="746" t="s">
        <v>168</v>
      </c>
      <c r="E33" s="746"/>
    </row>
    <row r="34" spans="1:5" s="127" customFormat="1" ht="103.5" customHeight="1">
      <c r="A34" s="739" t="s">
        <v>169</v>
      </c>
      <c r="B34" s="739"/>
      <c r="D34" s="740" t="s">
        <v>170</v>
      </c>
      <c r="E34" s="740"/>
    </row>
    <row r="35" spans="1:5" s="127" customFormat="1" ht="23.25" customHeight="1">
      <c r="A35" s="745" t="s">
        <v>171</v>
      </c>
      <c r="B35" s="745"/>
      <c r="D35" s="746" t="s">
        <v>172</v>
      </c>
      <c r="E35" s="746"/>
    </row>
    <row r="36" spans="1:5" s="127" customFormat="1" ht="130.5" customHeight="1">
      <c r="A36" s="739" t="s">
        <v>173</v>
      </c>
      <c r="B36" s="739"/>
      <c r="D36" s="740" t="s">
        <v>174</v>
      </c>
      <c r="E36" s="740"/>
    </row>
    <row r="37" spans="1:5" s="127" customFormat="1" ht="23.25" customHeight="1">
      <c r="A37" s="745" t="s">
        <v>175</v>
      </c>
      <c r="B37" s="745"/>
      <c r="D37" s="746" t="s">
        <v>176</v>
      </c>
      <c r="E37" s="746"/>
    </row>
    <row r="38" spans="1:5" s="127" customFormat="1" ht="47.25" customHeight="1">
      <c r="A38" s="739" t="s">
        <v>177</v>
      </c>
      <c r="B38" s="739"/>
      <c r="D38" s="740" t="s">
        <v>178</v>
      </c>
      <c r="E38" s="740"/>
    </row>
    <row r="39" spans="1:5" s="127" customFormat="1" ht="23.25" customHeight="1">
      <c r="A39" s="745" t="s">
        <v>179</v>
      </c>
      <c r="B39" s="745"/>
      <c r="D39" s="746" t="s">
        <v>180</v>
      </c>
      <c r="E39" s="746"/>
    </row>
    <row r="40" spans="1:5" s="127" customFormat="1" ht="100.5" customHeight="1">
      <c r="A40" s="739" t="s">
        <v>181</v>
      </c>
      <c r="B40" s="739"/>
      <c r="D40" s="740" t="s">
        <v>182</v>
      </c>
      <c r="E40" s="740"/>
    </row>
    <row r="41" spans="1:5" s="127" customFormat="1" ht="23.25" customHeight="1">
      <c r="A41" s="741" t="s">
        <v>183</v>
      </c>
      <c r="B41" s="741"/>
      <c r="D41" s="742" t="s">
        <v>184</v>
      </c>
      <c r="E41" s="742"/>
    </row>
    <row r="42" spans="1:5" s="127" customFormat="1" ht="57.75" customHeight="1">
      <c r="A42" s="739" t="s">
        <v>185</v>
      </c>
      <c r="B42" s="739"/>
      <c r="D42" s="740" t="s">
        <v>186</v>
      </c>
      <c r="E42" s="740"/>
    </row>
    <row r="43" spans="1:5" s="127" customFormat="1" ht="23.25" customHeight="1">
      <c r="A43" s="741" t="s">
        <v>187</v>
      </c>
      <c r="B43" s="741"/>
      <c r="D43" s="742" t="s">
        <v>188</v>
      </c>
      <c r="E43" s="742"/>
    </row>
    <row r="44" spans="1:5" s="127" customFormat="1" ht="105.75" customHeight="1">
      <c r="A44" s="739" t="s">
        <v>189</v>
      </c>
      <c r="B44" s="739"/>
      <c r="D44" s="740" t="s">
        <v>190</v>
      </c>
      <c r="E44" s="740"/>
    </row>
    <row r="45" spans="1:5" s="127" customFormat="1" ht="23.25" customHeight="1">
      <c r="A45" s="745" t="s">
        <v>191</v>
      </c>
      <c r="B45" s="745"/>
      <c r="D45" s="746" t="s">
        <v>192</v>
      </c>
      <c r="E45" s="746"/>
    </row>
    <row r="46" spans="1:5" s="127" customFormat="1" ht="21.75" customHeight="1">
      <c r="A46" s="739" t="s">
        <v>193</v>
      </c>
      <c r="B46" s="739"/>
      <c r="D46" s="740" t="s">
        <v>194</v>
      </c>
      <c r="E46" s="740"/>
    </row>
    <row r="47" spans="1:5" s="127" customFormat="1" ht="23.25" customHeight="1">
      <c r="A47" s="745" t="s">
        <v>195</v>
      </c>
      <c r="B47" s="745"/>
      <c r="D47" s="746" t="s">
        <v>196</v>
      </c>
      <c r="E47" s="746"/>
    </row>
    <row r="48" spans="1:5" s="127" customFormat="1" ht="88.5" customHeight="1">
      <c r="A48" s="739" t="s">
        <v>197</v>
      </c>
      <c r="B48" s="739"/>
      <c r="D48" s="740" t="s">
        <v>198</v>
      </c>
      <c r="E48" s="740"/>
    </row>
    <row r="49" spans="1:5" s="127" customFormat="1" ht="23.25" customHeight="1">
      <c r="A49" s="745" t="s">
        <v>199</v>
      </c>
      <c r="B49" s="745"/>
      <c r="D49" s="746" t="s">
        <v>200</v>
      </c>
      <c r="E49" s="746"/>
    </row>
    <row r="50" spans="1:5" s="127" customFormat="1" ht="60.75" customHeight="1">
      <c r="A50" s="739" t="s">
        <v>201</v>
      </c>
      <c r="B50" s="739"/>
      <c r="D50" s="740" t="s">
        <v>202</v>
      </c>
      <c r="E50" s="740"/>
    </row>
    <row r="51" spans="1:5" s="127" customFormat="1" ht="23.25" customHeight="1">
      <c r="A51" s="745" t="s">
        <v>203</v>
      </c>
      <c r="B51" s="745"/>
      <c r="D51" s="746" t="s">
        <v>204</v>
      </c>
      <c r="E51" s="746"/>
    </row>
    <row r="52" spans="1:5" s="127" customFormat="1" ht="41.25" customHeight="1">
      <c r="A52" s="739" t="s">
        <v>205</v>
      </c>
      <c r="B52" s="739"/>
      <c r="D52" s="740" t="s">
        <v>206</v>
      </c>
      <c r="E52" s="740"/>
    </row>
    <row r="53" spans="1:5" s="127" customFormat="1" ht="23.25" customHeight="1">
      <c r="A53" s="745" t="s">
        <v>207</v>
      </c>
      <c r="B53" s="745"/>
      <c r="D53" s="746" t="s">
        <v>208</v>
      </c>
      <c r="E53" s="746"/>
    </row>
    <row r="54" spans="1:5" s="127" customFormat="1" ht="114" customHeight="1">
      <c r="A54" s="739" t="s">
        <v>209</v>
      </c>
      <c r="B54" s="739"/>
      <c r="D54" s="740" t="s">
        <v>210</v>
      </c>
      <c r="E54" s="740"/>
    </row>
    <row r="55" spans="1:5" s="127" customFormat="1" ht="23.25" customHeight="1">
      <c r="A55" s="741" t="s">
        <v>211</v>
      </c>
      <c r="B55" s="741"/>
      <c r="D55" s="742" t="s">
        <v>212</v>
      </c>
      <c r="E55" s="742"/>
    </row>
    <row r="56" spans="1:5" s="127" customFormat="1" ht="23.25" customHeight="1">
      <c r="A56" s="745" t="s">
        <v>213</v>
      </c>
      <c r="B56" s="745"/>
      <c r="D56" s="746" t="s">
        <v>214</v>
      </c>
      <c r="E56" s="746"/>
    </row>
    <row r="57" spans="1:5" s="127" customFormat="1" ht="204.75" customHeight="1">
      <c r="A57" s="739" t="s">
        <v>215</v>
      </c>
      <c r="B57" s="739"/>
      <c r="D57" s="740" t="s">
        <v>216</v>
      </c>
      <c r="E57" s="740"/>
    </row>
    <row r="58" spans="1:5" s="127" customFormat="1" ht="23.25" customHeight="1">
      <c r="A58" s="745" t="s">
        <v>217</v>
      </c>
      <c r="B58" s="745"/>
      <c r="D58" s="746" t="s">
        <v>218</v>
      </c>
      <c r="E58" s="746"/>
    </row>
    <row r="59" spans="1:5" s="127" customFormat="1" ht="207" customHeight="1">
      <c r="A59" s="739" t="s">
        <v>219</v>
      </c>
      <c r="B59" s="739"/>
      <c r="D59" s="740" t="s">
        <v>220</v>
      </c>
      <c r="E59" s="740"/>
    </row>
    <row r="60" spans="1:5" s="127" customFormat="1" ht="23.25" customHeight="1">
      <c r="A60" s="741" t="s">
        <v>221</v>
      </c>
      <c r="B60" s="741"/>
      <c r="D60" s="742" t="s">
        <v>222</v>
      </c>
      <c r="E60" s="742"/>
    </row>
    <row r="61" spans="1:5" s="127" customFormat="1" ht="58.5" customHeight="1">
      <c r="A61" s="739" t="s">
        <v>223</v>
      </c>
      <c r="B61" s="739"/>
      <c r="D61" s="740" t="s">
        <v>224</v>
      </c>
      <c r="E61" s="740"/>
    </row>
    <row r="62" spans="1:5" s="127" customFormat="1" ht="23.25" customHeight="1">
      <c r="A62" s="741" t="s">
        <v>225</v>
      </c>
      <c r="B62" s="741"/>
      <c r="D62" s="742" t="s">
        <v>226</v>
      </c>
      <c r="E62" s="742"/>
    </row>
    <row r="63" spans="1:5" s="127" customFormat="1" ht="76.5" customHeight="1">
      <c r="A63" s="739" t="s">
        <v>227</v>
      </c>
      <c r="B63" s="739"/>
      <c r="D63" s="740" t="s">
        <v>228</v>
      </c>
      <c r="E63" s="740"/>
    </row>
    <row r="64" spans="1:5" s="127" customFormat="1" ht="23.25" customHeight="1">
      <c r="A64" s="741" t="s">
        <v>229</v>
      </c>
      <c r="B64" s="741"/>
      <c r="D64" s="742" t="s">
        <v>230</v>
      </c>
      <c r="E64" s="742"/>
    </row>
    <row r="65" spans="1:5" s="127" customFormat="1" ht="59.25" customHeight="1">
      <c r="A65" s="739" t="s">
        <v>231</v>
      </c>
      <c r="B65" s="739"/>
      <c r="D65" s="740" t="s">
        <v>232</v>
      </c>
      <c r="E65" s="740"/>
    </row>
    <row r="66" spans="1:5" s="127" customFormat="1" ht="23.25" customHeight="1">
      <c r="A66" s="741" t="s">
        <v>233</v>
      </c>
      <c r="B66" s="741"/>
      <c r="D66" s="742" t="s">
        <v>234</v>
      </c>
      <c r="E66" s="742"/>
    </row>
    <row r="67" spans="1:5" s="127" customFormat="1" ht="43.5" customHeight="1">
      <c r="A67" s="739" t="s">
        <v>235</v>
      </c>
      <c r="B67" s="739"/>
      <c r="D67" s="740" t="s">
        <v>236</v>
      </c>
      <c r="E67" s="740"/>
    </row>
    <row r="68" spans="1:5" s="127" customFormat="1" ht="23.25" customHeight="1">
      <c r="A68" s="741" t="s">
        <v>237</v>
      </c>
      <c r="B68" s="741"/>
      <c r="D68" s="742" t="s">
        <v>238</v>
      </c>
      <c r="E68" s="742"/>
    </row>
    <row r="69" spans="1:5" s="127" customFormat="1" ht="60" customHeight="1">
      <c r="A69" s="739" t="s">
        <v>239</v>
      </c>
      <c r="B69" s="739"/>
      <c r="D69" s="740" t="s">
        <v>240</v>
      </c>
      <c r="E69" s="740"/>
    </row>
    <row r="70" spans="1:5" s="127" customFormat="1" ht="23.25" customHeight="1">
      <c r="A70" s="741" t="s">
        <v>241</v>
      </c>
      <c r="B70" s="741"/>
      <c r="D70" s="743" t="s">
        <v>242</v>
      </c>
      <c r="E70" s="744"/>
    </row>
    <row r="71" spans="1:5" s="127" customFormat="1" ht="78" customHeight="1">
      <c r="A71" s="739" t="s">
        <v>243</v>
      </c>
      <c r="B71" s="739"/>
      <c r="D71" s="740" t="s">
        <v>244</v>
      </c>
      <c r="E71" s="740"/>
    </row>
    <row r="72" spans="1:5" s="127" customFormat="1" ht="23.25" customHeight="1">
      <c r="A72" s="741" t="s">
        <v>245</v>
      </c>
      <c r="B72" s="741"/>
      <c r="D72" s="742" t="s">
        <v>246</v>
      </c>
      <c r="E72" s="742"/>
    </row>
    <row r="73" spans="1:5" s="127" customFormat="1" ht="134.25" customHeight="1">
      <c r="A73" s="739" t="s">
        <v>247</v>
      </c>
      <c r="B73" s="739"/>
      <c r="D73" s="740" t="s">
        <v>248</v>
      </c>
      <c r="E73" s="740"/>
    </row>
    <row r="74" spans="1:5" s="127" customFormat="1" ht="23.25" customHeight="1">
      <c r="A74" s="741" t="s">
        <v>249</v>
      </c>
      <c r="B74" s="741"/>
      <c r="D74" s="742" t="s">
        <v>250</v>
      </c>
      <c r="E74" s="742"/>
    </row>
    <row r="75" spans="1:5" s="127" customFormat="1" ht="74.25" customHeight="1">
      <c r="A75" s="739" t="s">
        <v>251</v>
      </c>
      <c r="B75" s="739"/>
      <c r="D75" s="740" t="s">
        <v>252</v>
      </c>
      <c r="E75" s="740"/>
    </row>
    <row r="76" spans="1:5" s="127" customFormat="1" ht="23.25" customHeight="1">
      <c r="A76" s="741" t="s">
        <v>253</v>
      </c>
      <c r="B76" s="741"/>
      <c r="D76" s="742" t="s">
        <v>254</v>
      </c>
      <c r="E76" s="742"/>
    </row>
    <row r="77" spans="1:5" s="127" customFormat="1" ht="148.5" customHeight="1">
      <c r="A77" s="739" t="s">
        <v>255</v>
      </c>
      <c r="B77" s="739"/>
      <c r="D77" s="740" t="s">
        <v>256</v>
      </c>
      <c r="E77" s="740"/>
    </row>
    <row r="78" spans="1:5" s="127" customFormat="1" ht="23.25" customHeight="1">
      <c r="A78" s="741" t="s">
        <v>257</v>
      </c>
      <c r="B78" s="741"/>
      <c r="D78" s="742" t="s">
        <v>258</v>
      </c>
      <c r="E78" s="742"/>
    </row>
    <row r="79" spans="1:5" s="127" customFormat="1" ht="59.25" customHeight="1">
      <c r="A79" s="739" t="s">
        <v>259</v>
      </c>
      <c r="B79" s="739"/>
      <c r="D79" s="740" t="s">
        <v>260</v>
      </c>
      <c r="E79" s="740"/>
    </row>
    <row r="80" spans="1:5" s="127" customFormat="1" ht="20.25">
      <c r="A80" s="741" t="s">
        <v>261</v>
      </c>
      <c r="B80" s="741"/>
      <c r="D80" s="742" t="s">
        <v>262</v>
      </c>
      <c r="E80" s="742"/>
    </row>
    <row r="81" spans="1:5" s="127" customFormat="1" ht="132.75" customHeight="1">
      <c r="A81" s="739" t="s">
        <v>263</v>
      </c>
      <c r="B81" s="739"/>
      <c r="D81" s="740" t="s">
        <v>264</v>
      </c>
      <c r="E81" s="740"/>
    </row>
    <row r="82" spans="1:5" s="127" customFormat="1" ht="20.25">
      <c r="A82" s="741" t="s">
        <v>265</v>
      </c>
      <c r="B82" s="741"/>
      <c r="D82" s="742" t="s">
        <v>266</v>
      </c>
      <c r="E82" s="742"/>
    </row>
    <row r="83" spans="1:5" s="127" customFormat="1" ht="45" customHeight="1">
      <c r="A83" s="739" t="s">
        <v>267</v>
      </c>
      <c r="B83" s="739"/>
      <c r="D83" s="740" t="s">
        <v>268</v>
      </c>
      <c r="E83" s="740"/>
    </row>
    <row r="84" spans="1:5">
      <c r="D84" s="131"/>
      <c r="E84" s="131"/>
    </row>
    <row r="85" spans="1:5">
      <c r="D85" s="131"/>
      <c r="E85" s="131"/>
    </row>
    <row r="86" spans="1:5">
      <c r="D86" s="131"/>
      <c r="E86" s="131"/>
    </row>
    <row r="87" spans="1:5">
      <c r="D87" s="131"/>
      <c r="E87" s="131"/>
    </row>
    <row r="88" spans="1:5">
      <c r="D88" s="131"/>
      <c r="E88" s="131"/>
    </row>
    <row r="89" spans="1:5">
      <c r="D89" s="131"/>
      <c r="E89" s="131"/>
    </row>
    <row r="90" spans="1:5">
      <c r="D90" s="131"/>
      <c r="E90" s="131"/>
    </row>
    <row r="91" spans="1:5">
      <c r="D91" s="131"/>
      <c r="E91" s="131"/>
    </row>
    <row r="92" spans="1:5">
      <c r="D92" s="131"/>
      <c r="E92" s="131"/>
    </row>
    <row r="93" spans="1:5">
      <c r="D93" s="131"/>
      <c r="E93" s="131"/>
    </row>
    <row r="94" spans="1:5">
      <c r="D94" s="131"/>
      <c r="E94" s="131"/>
    </row>
    <row r="95" spans="1:5" ht="14.25">
      <c r="A95" s="129"/>
      <c r="B95" s="129"/>
      <c r="D95" s="131"/>
      <c r="E95" s="131"/>
    </row>
    <row r="96" spans="1:5" ht="14.25">
      <c r="A96" s="129"/>
      <c r="B96" s="129"/>
      <c r="D96" s="131"/>
      <c r="E96" s="131"/>
    </row>
    <row r="97" spans="1:5" ht="14.25">
      <c r="A97" s="129"/>
      <c r="B97" s="129"/>
      <c r="D97" s="131"/>
      <c r="E97" s="131"/>
    </row>
    <row r="98" spans="1:5" ht="14.25">
      <c r="A98" s="129"/>
      <c r="B98" s="129"/>
      <c r="D98" s="131"/>
      <c r="E98" s="131"/>
    </row>
    <row r="99" spans="1:5" ht="14.25">
      <c r="A99" s="129"/>
      <c r="B99" s="129"/>
      <c r="D99" s="131"/>
      <c r="E99" s="131"/>
    </row>
    <row r="100" spans="1:5" ht="14.25">
      <c r="A100" s="129"/>
      <c r="B100" s="129"/>
      <c r="D100" s="131"/>
      <c r="E100" s="131"/>
    </row>
    <row r="101" spans="1:5" ht="14.25">
      <c r="A101" s="129"/>
      <c r="B101" s="129"/>
      <c r="D101" s="131"/>
      <c r="E101" s="131"/>
    </row>
    <row r="102" spans="1:5" ht="14.25">
      <c r="A102" s="129"/>
      <c r="B102" s="129"/>
      <c r="D102" s="131"/>
      <c r="E102" s="131"/>
    </row>
    <row r="103" spans="1:5" ht="14.25">
      <c r="A103" s="129"/>
      <c r="B103" s="129"/>
      <c r="D103" s="131"/>
      <c r="E103" s="131"/>
    </row>
    <row r="104" spans="1:5" ht="14.25">
      <c r="A104" s="129"/>
      <c r="B104" s="129"/>
      <c r="D104" s="131"/>
      <c r="E104" s="131"/>
    </row>
    <row r="105" spans="1:5" ht="14.25">
      <c r="A105" s="129"/>
      <c r="B105" s="129"/>
      <c r="D105" s="131"/>
      <c r="E105" s="131"/>
    </row>
    <row r="106" spans="1:5" ht="14.25">
      <c r="A106" s="129"/>
      <c r="B106" s="129"/>
      <c r="D106" s="131"/>
      <c r="E106" s="131"/>
    </row>
    <row r="107" spans="1:5" ht="14.25">
      <c r="A107" s="129"/>
      <c r="B107" s="129"/>
      <c r="D107" s="131"/>
      <c r="E107" s="131"/>
    </row>
    <row r="108" spans="1:5" ht="14.25">
      <c r="A108" s="129"/>
      <c r="B108" s="129"/>
      <c r="D108" s="131"/>
      <c r="E108" s="131"/>
    </row>
    <row r="109" spans="1:5" ht="14.25">
      <c r="A109" s="129"/>
      <c r="B109" s="129"/>
      <c r="D109" s="131"/>
      <c r="E109" s="131"/>
    </row>
    <row r="110" spans="1:5" ht="14.25">
      <c r="A110" s="129"/>
      <c r="B110" s="129"/>
      <c r="D110" s="131"/>
      <c r="E110" s="131"/>
    </row>
    <row r="111" spans="1:5" ht="14.25">
      <c r="A111" s="129"/>
      <c r="B111" s="129"/>
      <c r="D111" s="131"/>
      <c r="E111" s="131"/>
    </row>
    <row r="112" spans="1:5" ht="14.25">
      <c r="A112" s="129"/>
      <c r="B112" s="129"/>
      <c r="D112" s="131"/>
      <c r="E112" s="131"/>
    </row>
    <row r="113" spans="1:5" ht="14.25">
      <c r="A113" s="129"/>
      <c r="B113" s="129"/>
      <c r="D113" s="131"/>
      <c r="E113" s="131"/>
    </row>
    <row r="114" spans="1:5" ht="14.25">
      <c r="A114" s="129"/>
      <c r="B114" s="129"/>
      <c r="D114" s="131"/>
      <c r="E114" s="131"/>
    </row>
    <row r="115" spans="1:5" ht="14.25">
      <c r="A115" s="129"/>
      <c r="B115" s="129"/>
      <c r="D115" s="131"/>
      <c r="E115" s="131"/>
    </row>
    <row r="116" spans="1:5" ht="14.25">
      <c r="A116" s="129"/>
      <c r="B116" s="129"/>
      <c r="D116" s="131"/>
      <c r="E116" s="131"/>
    </row>
    <row r="117" spans="1:5" ht="14.25">
      <c r="A117" s="129"/>
      <c r="B117" s="129"/>
      <c r="D117" s="131"/>
      <c r="E117" s="131"/>
    </row>
    <row r="118" spans="1:5" ht="14.25">
      <c r="A118" s="129"/>
      <c r="B118" s="129"/>
      <c r="D118" s="131"/>
      <c r="E118" s="131"/>
    </row>
    <row r="119" spans="1:5" ht="14.25">
      <c r="A119" s="129"/>
      <c r="B119" s="129"/>
      <c r="D119" s="131"/>
      <c r="E119" s="131"/>
    </row>
    <row r="120" spans="1:5" ht="14.25">
      <c r="A120" s="129"/>
      <c r="B120" s="129"/>
      <c r="D120" s="131"/>
      <c r="E120" s="131"/>
    </row>
    <row r="121" spans="1:5" ht="14.25">
      <c r="A121" s="129"/>
      <c r="B121" s="129"/>
      <c r="D121" s="131"/>
      <c r="E121" s="131"/>
    </row>
    <row r="122" spans="1:5" ht="14.25">
      <c r="A122" s="129"/>
      <c r="B122" s="129"/>
      <c r="D122" s="131"/>
      <c r="E122" s="131"/>
    </row>
  </sheetData>
  <mergeCells count="164">
    <mergeCell ref="A2:B2"/>
    <mergeCell ref="D2:E2"/>
    <mergeCell ref="A3:B3"/>
    <mergeCell ref="D3:E3"/>
    <mergeCell ref="A4:B4"/>
    <mergeCell ref="D4:E4"/>
    <mergeCell ref="A8:B8"/>
    <mergeCell ref="D8:E8"/>
    <mergeCell ref="A9:B9"/>
    <mergeCell ref="D9:E9"/>
    <mergeCell ref="A10:B10"/>
    <mergeCell ref="D10:E10"/>
    <mergeCell ref="A5:B5"/>
    <mergeCell ref="D5:E5"/>
    <mergeCell ref="A6:B6"/>
    <mergeCell ref="D6:E6"/>
    <mergeCell ref="A7:B7"/>
    <mergeCell ref="D7:E7"/>
    <mergeCell ref="A14:B14"/>
    <mergeCell ref="D14:E14"/>
    <mergeCell ref="A15:B15"/>
    <mergeCell ref="D15:E15"/>
    <mergeCell ref="A16:B16"/>
    <mergeCell ref="D16:E16"/>
    <mergeCell ref="A11:B11"/>
    <mergeCell ref="D11:E11"/>
    <mergeCell ref="A12:B12"/>
    <mergeCell ref="D12:E12"/>
    <mergeCell ref="A13:B13"/>
    <mergeCell ref="D13:E13"/>
    <mergeCell ref="A20:B20"/>
    <mergeCell ref="D20:E20"/>
    <mergeCell ref="A21:B21"/>
    <mergeCell ref="D21:E21"/>
    <mergeCell ref="A22:B22"/>
    <mergeCell ref="D22:E22"/>
    <mergeCell ref="A17:B17"/>
    <mergeCell ref="D17:E17"/>
    <mergeCell ref="A18:B18"/>
    <mergeCell ref="D18:E18"/>
    <mergeCell ref="A19:B19"/>
    <mergeCell ref="D19:E19"/>
    <mergeCell ref="A26:B26"/>
    <mergeCell ref="D26:E26"/>
    <mergeCell ref="A27:B27"/>
    <mergeCell ref="D27:E27"/>
    <mergeCell ref="A28:B28"/>
    <mergeCell ref="D28:E28"/>
    <mergeCell ref="A23:B23"/>
    <mergeCell ref="D23:E23"/>
    <mergeCell ref="A24:B24"/>
    <mergeCell ref="D24:E24"/>
    <mergeCell ref="A25:B25"/>
    <mergeCell ref="D25:E25"/>
    <mergeCell ref="A32:B32"/>
    <mergeCell ref="D32:E32"/>
    <mergeCell ref="A33:B33"/>
    <mergeCell ref="D33:E33"/>
    <mergeCell ref="A34:B34"/>
    <mergeCell ref="D34:E34"/>
    <mergeCell ref="A29:B29"/>
    <mergeCell ref="D29:E29"/>
    <mergeCell ref="A30:B30"/>
    <mergeCell ref="D30:E30"/>
    <mergeCell ref="A31:B31"/>
    <mergeCell ref="D31:E31"/>
    <mergeCell ref="A38:B38"/>
    <mergeCell ref="D38:E38"/>
    <mergeCell ref="A39:B39"/>
    <mergeCell ref="D39:E39"/>
    <mergeCell ref="A40:B40"/>
    <mergeCell ref="D40:E40"/>
    <mergeCell ref="A35:B35"/>
    <mergeCell ref="D35:E35"/>
    <mergeCell ref="A36:B36"/>
    <mergeCell ref="D36:E36"/>
    <mergeCell ref="A37:B37"/>
    <mergeCell ref="D37:E37"/>
    <mergeCell ref="A44:B44"/>
    <mergeCell ref="D44:E44"/>
    <mergeCell ref="A45:B45"/>
    <mergeCell ref="D45:E45"/>
    <mergeCell ref="A46:B46"/>
    <mergeCell ref="D46:E46"/>
    <mergeCell ref="A41:B41"/>
    <mergeCell ref="D41:E41"/>
    <mergeCell ref="A42:B42"/>
    <mergeCell ref="D42:E42"/>
    <mergeCell ref="A43:B43"/>
    <mergeCell ref="D43:E43"/>
    <mergeCell ref="A50:B50"/>
    <mergeCell ref="D50:E50"/>
    <mergeCell ref="A51:B51"/>
    <mergeCell ref="D51:E51"/>
    <mergeCell ref="A52:B52"/>
    <mergeCell ref="D52:E52"/>
    <mergeCell ref="A47:B47"/>
    <mergeCell ref="D47:E47"/>
    <mergeCell ref="A48:B48"/>
    <mergeCell ref="D48:E48"/>
    <mergeCell ref="A49:B49"/>
    <mergeCell ref="D49:E49"/>
    <mergeCell ref="A56:B56"/>
    <mergeCell ref="D56:E56"/>
    <mergeCell ref="A57:B57"/>
    <mergeCell ref="D57:E57"/>
    <mergeCell ref="A58:B58"/>
    <mergeCell ref="D58:E58"/>
    <mergeCell ref="A53:B53"/>
    <mergeCell ref="D53:E53"/>
    <mergeCell ref="A54:B54"/>
    <mergeCell ref="D54:E54"/>
    <mergeCell ref="A55:B55"/>
    <mergeCell ref="D55:E55"/>
    <mergeCell ref="A62:B62"/>
    <mergeCell ref="D62:E62"/>
    <mergeCell ref="A63:B63"/>
    <mergeCell ref="D63:E63"/>
    <mergeCell ref="A64:B64"/>
    <mergeCell ref="D64:E64"/>
    <mergeCell ref="A59:B59"/>
    <mergeCell ref="D59:E59"/>
    <mergeCell ref="A60:B60"/>
    <mergeCell ref="D60:E60"/>
    <mergeCell ref="A61:B61"/>
    <mergeCell ref="D61:E61"/>
    <mergeCell ref="A68:B68"/>
    <mergeCell ref="D68:E68"/>
    <mergeCell ref="A69:B69"/>
    <mergeCell ref="D69:E69"/>
    <mergeCell ref="A70:B70"/>
    <mergeCell ref="D70:E70"/>
    <mergeCell ref="A65:B65"/>
    <mergeCell ref="D65:E65"/>
    <mergeCell ref="A66:B66"/>
    <mergeCell ref="D66:E66"/>
    <mergeCell ref="A67:B67"/>
    <mergeCell ref="D67:E67"/>
    <mergeCell ref="A74:B74"/>
    <mergeCell ref="D74:E74"/>
    <mergeCell ref="A75:B75"/>
    <mergeCell ref="D75:E75"/>
    <mergeCell ref="A76:B76"/>
    <mergeCell ref="D76:E76"/>
    <mergeCell ref="A71:B71"/>
    <mergeCell ref="D71:E71"/>
    <mergeCell ref="A72:B72"/>
    <mergeCell ref="D72:E72"/>
    <mergeCell ref="A73:B73"/>
    <mergeCell ref="D73:E73"/>
    <mergeCell ref="A83:B83"/>
    <mergeCell ref="D83:E83"/>
    <mergeCell ref="A80:B80"/>
    <mergeCell ref="D80:E80"/>
    <mergeCell ref="A81:B81"/>
    <mergeCell ref="D81:E81"/>
    <mergeCell ref="A82:B82"/>
    <mergeCell ref="D82:E82"/>
    <mergeCell ref="A77:B77"/>
    <mergeCell ref="D77:E77"/>
    <mergeCell ref="A78:B78"/>
    <mergeCell ref="D78:E78"/>
    <mergeCell ref="A79:B79"/>
    <mergeCell ref="D79:E79"/>
  </mergeCells>
  <printOptions horizontalCentered="1"/>
  <pageMargins left="0" right="0" top="0.39305555555555599" bottom="0" header="0.31458333333333299" footer="0.31458333333333299"/>
  <pageSetup paperSize="9" scale="79" orientation="landscape" r:id="rId1"/>
  <rowBreaks count="8" manualBreakCount="8">
    <brk id="12" max="4" man="1"/>
    <brk id="22" max="4" man="1"/>
    <brk id="32" max="4" man="1"/>
    <brk id="40" max="4" man="1"/>
    <brk id="52" max="4" man="1"/>
    <brk id="57" max="4" man="1"/>
    <brk id="65" max="4" man="1"/>
    <brk id="75"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4506668294322"/>
  </sheetPr>
  <dimension ref="A1:N50"/>
  <sheetViews>
    <sheetView view="pageBreakPreview" zoomScaleNormal="100" zoomScaleSheetLayoutView="100" workbookViewId="0">
      <selection activeCell="I3" sqref="I3"/>
    </sheetView>
  </sheetViews>
  <sheetFormatPr defaultColWidth="8.88671875" defaultRowHeight="12.75"/>
  <cols>
    <col min="1" max="1" width="63.109375" style="1" customWidth="1"/>
    <col min="2" max="2" width="8.88671875" style="1"/>
    <col min="3" max="11" width="1.5546875" style="1" customWidth="1"/>
    <col min="12" max="16384" width="8.88671875" style="1"/>
  </cols>
  <sheetData>
    <row r="1" spans="1:11" ht="229.5" customHeight="1">
      <c r="A1" s="2" t="s">
        <v>269</v>
      </c>
    </row>
    <row r="2" spans="1:11" ht="18">
      <c r="A2" s="122"/>
    </row>
    <row r="3" spans="1:11" ht="24.75" customHeight="1"/>
    <row r="4" spans="1:11" ht="18.75" customHeight="1">
      <c r="A4" s="122"/>
    </row>
    <row r="5" spans="1:11">
      <c r="A5" s="123"/>
    </row>
    <row r="6" spans="1:11" ht="18">
      <c r="A6" s="122"/>
    </row>
    <row r="7" spans="1:11" ht="18">
      <c r="A7" s="122"/>
    </row>
    <row r="8" spans="1:11" ht="18">
      <c r="A8" s="122"/>
      <c r="C8" s="1" t="e">
        <f>#REF!+#REF!+#REF!+#REF!+#REF!+#REF!+#REF!+#REF!+#REF!+#REF!+#REF!+C2+C4+C6+C7</f>
        <v>#REF!</v>
      </c>
      <c r="D8" s="1" t="e">
        <f>#REF!+#REF!+#REF!+#REF!+#REF!+#REF!+#REF!+#REF!+#REF!+#REF!+#REF!+D2+D4+D6+D7</f>
        <v>#REF!</v>
      </c>
      <c r="E8" s="1" t="e">
        <f>#REF!+#REF!+#REF!+#REF!+#REF!+#REF!+#REF!+#REF!+#REF!+#REF!+#REF!+E2+E4+E6+E7</f>
        <v>#REF!</v>
      </c>
      <c r="F8" s="1" t="e">
        <f>#REF!+#REF!+#REF!+#REF!+#REF!+#REF!+#REF!+#REF!+#REF!+#REF!+#REF!+F2+F4+F6+F7</f>
        <v>#REF!</v>
      </c>
      <c r="G8" s="1" t="e">
        <f>#REF!+#REF!+#REF!+#REF!+#REF!+#REF!+#REF!+#REF!+#REF!+#REF!+#REF!+G2+G4+G6+G7</f>
        <v>#REF!</v>
      </c>
      <c r="H8" s="1" t="e">
        <f>#REF!+#REF!+#REF!+#REF!+#REF!+#REF!+#REF!+#REF!+#REF!+#REF!+#REF!+H2+H4+H6+H7</f>
        <v>#REF!</v>
      </c>
      <c r="I8" s="1" t="e">
        <f>#REF!+#REF!+#REF!+#REF!+#REF!+#REF!+#REF!+#REF!+#REF!+#REF!+#REF!+I2+I4+I6+I7</f>
        <v>#REF!</v>
      </c>
      <c r="J8" s="1" t="e">
        <f>#REF!+#REF!+#REF!+#REF!+#REF!+#REF!+#REF!+#REF!+#REF!+#REF!+#REF!+J2+J4+J6+J7</f>
        <v>#REF!</v>
      </c>
      <c r="K8" s="1" t="e">
        <f>#REF!+#REF!+#REF!+#REF!+#REF!+#REF!+#REF!+#REF!+#REF!+#REF!+#REF!+K2+K4+K6+K7</f>
        <v>#REF!</v>
      </c>
    </row>
    <row r="9" spans="1:11" ht="18">
      <c r="A9" s="122"/>
    </row>
    <row r="10" spans="1:11">
      <c r="C10" s="1" t="e">
        <f>#REF!+#REF!+#REF!+#REF!+#REF!+#REF!+#REF!+#REF!+#REF!+#REF!+#REF!+C2+C4+C6+C7</f>
        <v>#REF!</v>
      </c>
      <c r="D10" s="1" t="e">
        <f>#REF!+#REF!+#REF!+#REF!+#REF!+#REF!+#REF!+#REF!+#REF!+#REF!+#REF!+D2+D4+D6+D7</f>
        <v>#REF!</v>
      </c>
      <c r="E10" s="1" t="e">
        <f>#REF!+#REF!+#REF!+#REF!+#REF!+#REF!+#REF!+#REF!+#REF!+#REF!+#REF!+E2+E4+E6+E7</f>
        <v>#REF!</v>
      </c>
      <c r="F10" s="1" t="e">
        <f>#REF!+#REF!+#REF!+#REF!+#REF!+#REF!+#REF!+#REF!+#REF!+#REF!+#REF!+F2+F4+F6+F7</f>
        <v>#REF!</v>
      </c>
      <c r="G10" s="1" t="e">
        <f>#REF!+#REF!+#REF!+#REF!+#REF!+#REF!+#REF!+#REF!+#REF!+#REF!+#REF!+G2+G4+G6+G7</f>
        <v>#REF!</v>
      </c>
      <c r="H10" s="1" t="e">
        <f>#REF!+#REF!+#REF!+#REF!+#REF!+#REF!+#REF!+#REF!+#REF!+#REF!+#REF!+H2+H4+H6+H7</f>
        <v>#REF!</v>
      </c>
      <c r="I10" s="1" t="e">
        <f>#REF!+#REF!+#REF!+#REF!+#REF!+#REF!+#REF!+#REF!+#REF!+#REF!+#REF!+I2+I4+I6+I7</f>
        <v>#REF!</v>
      </c>
      <c r="J10" s="1" t="e">
        <f>#REF!+#REF!+#REF!+#REF!+#REF!+#REF!+#REF!+#REF!+#REF!+#REF!+#REF!+J2+J4+J6+J7</f>
        <v>#REF!</v>
      </c>
      <c r="K10" s="1" t="e">
        <f>#REF!+#REF!+#REF!+#REF!+#REF!+#REF!+#REF!+#REF!+#REF!+#REF!+#REF!+K2+K4+K6+K7</f>
        <v>#REF!</v>
      </c>
    </row>
    <row r="11" spans="1:11" ht="18">
      <c r="A11" s="122"/>
    </row>
    <row r="12" spans="1:11" ht="18">
      <c r="A12" s="122"/>
    </row>
    <row r="14" spans="1:11" ht="18">
      <c r="A14" s="122"/>
    </row>
    <row r="15" spans="1:11" ht="18">
      <c r="A15" s="122"/>
    </row>
    <row r="17" spans="1:1" ht="18">
      <c r="A17" s="122"/>
    </row>
    <row r="18" spans="1:1" ht="18">
      <c r="A18" s="122"/>
    </row>
    <row r="19" spans="1:1" ht="18">
      <c r="A19" s="122"/>
    </row>
    <row r="21" spans="1:1" ht="18">
      <c r="A21" s="122"/>
    </row>
    <row r="23" spans="1:1" ht="18">
      <c r="A23" s="122"/>
    </row>
    <row r="24" spans="1:1" ht="18">
      <c r="A24" s="122"/>
    </row>
    <row r="25" spans="1:1" ht="18">
      <c r="A25" s="122"/>
    </row>
    <row r="27" spans="1:1" ht="18">
      <c r="A27" s="122"/>
    </row>
    <row r="28" spans="1:1" ht="18">
      <c r="A28" s="122"/>
    </row>
    <row r="29" spans="1:1" ht="18">
      <c r="A29" s="122"/>
    </row>
    <row r="30" spans="1:1" ht="18">
      <c r="A30" s="122"/>
    </row>
    <row r="31" spans="1:1" ht="18">
      <c r="A31" s="122"/>
    </row>
    <row r="33" spans="1:1" ht="18">
      <c r="A33" s="122"/>
    </row>
    <row r="35" spans="1:1" ht="18">
      <c r="A35" s="122"/>
    </row>
    <row r="37" spans="1:1" ht="18">
      <c r="A37" s="122"/>
    </row>
    <row r="39" spans="1:1" ht="18">
      <c r="A39" s="122"/>
    </row>
    <row r="40" spans="1:1" ht="18">
      <c r="A40" s="122"/>
    </row>
    <row r="42" spans="1:1" ht="18">
      <c r="A42" s="122"/>
    </row>
    <row r="45" spans="1:1" ht="18">
      <c r="A45" s="122"/>
    </row>
    <row r="47" spans="1:1" ht="24" customHeight="1"/>
    <row r="49" spans="3:14">
      <c r="C49" s="120" t="e">
        <f>#REF!+#REF!+#REF!+#REF!+#REF!+#REF!+#REF!+#REF!+#REF!+#REF!+#REF!+#REF!+#REF!+C2+C4+C6+C8+C9+C11+C12+C14+C15+C17+C18+C19+C21+C23+C24+C25+C27+C28+C29+C30+C31+C33+C35+C37+C39+C40+C42+C45</f>
        <v>#REF!</v>
      </c>
      <c r="D49" s="120" t="e">
        <f>#REF!+#REF!+#REF!+#REF!+#REF!+#REF!+#REF!+#REF!+#REF!+#REF!+#REF!+#REF!+#REF!+D2+D4+D6+D8+D9+D11+D12+D14+D15+D17+D18+D19+D21+D23+D24+D25+D27+D28+D29+D30+D31+D33+D35+D37+D39+D40+D42+D45</f>
        <v>#REF!</v>
      </c>
      <c r="E49" s="120" t="e">
        <f>#REF!+#REF!+#REF!+#REF!+#REF!+#REF!+#REF!+#REF!+#REF!+#REF!+#REF!+#REF!+#REF!+E2+E4+E6+E8+E9+E11+E12+E14+E15+E17+E18+E19+E21+E23+E24+E25+E27+E28+E29+E30+E31+E33+E35+E37+E39+E40+E42+E45</f>
        <v>#REF!</v>
      </c>
      <c r="F49" s="120" t="e">
        <f>#REF!+#REF!+#REF!+#REF!+#REF!+#REF!+#REF!+#REF!+#REF!+#REF!+#REF!+#REF!+#REF!+F2+F4+F6+F8+F9+F11+F12+F14+F15+F17+F18+F19+F21+F23+F24+F25+F27+F28+F29+F30+F31+F33+F35+F37+F39+F40+F42+F45</f>
        <v>#REF!</v>
      </c>
      <c r="G49" s="120" t="e">
        <f>#REF!+#REF!+#REF!+#REF!+#REF!+#REF!+#REF!+#REF!+#REF!+#REF!+#REF!+#REF!+#REF!+G2+G4+G6+G8+G9+G11+G12+G14+G15+G17+G18+G19+G21+G23+G24+G25+G27+G28+G29+G30+G31+G33+G35+G37+G39+G40+G42+G45</f>
        <v>#REF!</v>
      </c>
      <c r="H49" s="120" t="e">
        <f>#REF!+#REF!+#REF!+#REF!+#REF!+#REF!+#REF!+#REF!+#REF!+#REF!+#REF!+#REF!+#REF!+H2+H4+H6+H8+H9+H11+H12+H14+H15+H17+H18+H19+H21+H23+H24+H25+H27+H28+H29+H30+H31+H33+H35+H37+H39+H40+H42+H45</f>
        <v>#REF!</v>
      </c>
      <c r="I49" s="120"/>
      <c r="J49" s="120"/>
      <c r="K49" s="120"/>
      <c r="L49" s="120"/>
      <c r="M49" s="120"/>
      <c r="N49" s="120"/>
    </row>
    <row r="50" spans="3:14">
      <c r="C50" s="120"/>
      <c r="D50" s="120"/>
      <c r="E50" s="120"/>
      <c r="F50" s="120"/>
      <c r="G50" s="120"/>
      <c r="H50" s="120"/>
      <c r="I50" s="120"/>
      <c r="J50" s="120"/>
      <c r="K50" s="120"/>
      <c r="L50" s="120"/>
      <c r="M50" s="120"/>
      <c r="N50" s="120"/>
    </row>
  </sheetData>
  <printOptions horizontalCentered="1" verticalCentered="1"/>
  <pageMargins left="0" right="0" top="1.49583333333333" bottom="0" header="0" footer="0"/>
  <pageSetup paperSize="9" orientation="landscape" r:id="rId1"/>
  <rowBreaks count="1" manualBreakCount="1">
    <brk id="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4506668294322"/>
  </sheetPr>
  <dimension ref="A1:K103"/>
  <sheetViews>
    <sheetView view="pageBreakPreview" topLeftCell="B2" zoomScale="80" zoomScaleNormal="100" zoomScaleSheetLayoutView="80" workbookViewId="0">
      <selection activeCell="L2" sqref="L2"/>
    </sheetView>
  </sheetViews>
  <sheetFormatPr defaultColWidth="8.88671875" defaultRowHeight="14.25"/>
  <cols>
    <col min="1" max="1" width="8.88671875" style="233" hidden="1" customWidth="1"/>
    <col min="2" max="2" width="5.77734375" style="234" customWidth="1"/>
    <col min="3" max="3" width="35.77734375" style="233" customWidth="1"/>
    <col min="4" max="9" width="6.77734375" style="233" customWidth="1"/>
    <col min="10" max="10" width="33.88671875" style="235" customWidth="1"/>
    <col min="11" max="11" width="5.77734375" style="235" customWidth="1"/>
    <col min="12" max="16384" width="8.88671875" style="233"/>
  </cols>
  <sheetData>
    <row r="1" spans="1:11" s="232" customFormat="1" ht="15" hidden="1" customHeight="1">
      <c r="B1" s="317"/>
      <c r="C1" s="317"/>
      <c r="D1" s="317"/>
      <c r="E1" s="317"/>
      <c r="F1" s="317"/>
      <c r="G1" s="317"/>
      <c r="H1" s="317"/>
      <c r="I1" s="317"/>
      <c r="J1" s="317"/>
      <c r="K1" s="317"/>
    </row>
    <row r="2" spans="1:11" s="232" customFormat="1" ht="42.75" customHeight="1">
      <c r="B2" s="317"/>
      <c r="C2" s="317"/>
      <c r="D2" s="317"/>
      <c r="E2" s="317"/>
      <c r="F2" s="317"/>
      <c r="G2" s="317"/>
      <c r="H2" s="317"/>
      <c r="I2" s="317"/>
      <c r="J2" s="317"/>
      <c r="K2" s="317"/>
    </row>
    <row r="3" spans="1:11" ht="18">
      <c r="C3" s="786" t="s">
        <v>270</v>
      </c>
      <c r="D3" s="786"/>
      <c r="E3" s="786"/>
      <c r="F3" s="786"/>
      <c r="G3" s="786"/>
      <c r="H3" s="786"/>
      <c r="I3" s="786"/>
      <c r="J3" s="786"/>
    </row>
    <row r="4" spans="1:11" ht="18">
      <c r="C4" s="786" t="s">
        <v>271</v>
      </c>
      <c r="D4" s="786"/>
      <c r="E4" s="786"/>
      <c r="F4" s="786"/>
      <c r="G4" s="786"/>
      <c r="H4" s="786"/>
      <c r="I4" s="786"/>
      <c r="J4" s="786"/>
    </row>
    <row r="5" spans="1:11" ht="15.75">
      <c r="C5" s="787" t="s">
        <v>272</v>
      </c>
      <c r="D5" s="787"/>
      <c r="E5" s="787"/>
      <c r="F5" s="787"/>
      <c r="G5" s="787"/>
      <c r="H5" s="787"/>
      <c r="I5" s="787"/>
      <c r="J5" s="787"/>
    </row>
    <row r="6" spans="1:11" ht="15.75">
      <c r="C6" s="787" t="s">
        <v>273</v>
      </c>
      <c r="D6" s="787"/>
      <c r="E6" s="787"/>
      <c r="F6" s="787"/>
      <c r="G6" s="787"/>
      <c r="H6" s="787"/>
      <c r="I6" s="787"/>
      <c r="J6" s="787"/>
    </row>
    <row r="7" spans="1:11" ht="15.75">
      <c r="B7" s="788" t="s">
        <v>274</v>
      </c>
      <c r="C7" s="788"/>
      <c r="D7" s="789">
        <v>2021</v>
      </c>
      <c r="E7" s="789"/>
      <c r="F7" s="789"/>
      <c r="G7" s="789"/>
      <c r="H7" s="789"/>
      <c r="I7" s="789"/>
      <c r="J7" s="790" t="s">
        <v>275</v>
      </c>
      <c r="K7" s="790"/>
    </row>
    <row r="8" spans="1:11" ht="27" customHeight="1">
      <c r="B8" s="793" t="s">
        <v>692</v>
      </c>
      <c r="C8" s="796" t="s">
        <v>277</v>
      </c>
      <c r="D8" s="799" t="s">
        <v>693</v>
      </c>
      <c r="E8" s="799"/>
      <c r="F8" s="801" t="s">
        <v>278</v>
      </c>
      <c r="G8" s="801"/>
      <c r="H8" s="801" t="s">
        <v>279</v>
      </c>
      <c r="I8" s="801"/>
      <c r="J8" s="802" t="s">
        <v>280</v>
      </c>
      <c r="K8" s="803"/>
    </row>
    <row r="9" spans="1:11" ht="24.75" customHeight="1">
      <c r="B9" s="794"/>
      <c r="C9" s="797"/>
      <c r="D9" s="800"/>
      <c r="E9" s="800"/>
      <c r="F9" s="808" t="s">
        <v>281</v>
      </c>
      <c r="G9" s="808"/>
      <c r="H9" s="808" t="s">
        <v>282</v>
      </c>
      <c r="I9" s="808"/>
      <c r="J9" s="804"/>
      <c r="K9" s="805"/>
    </row>
    <row r="10" spans="1:11">
      <c r="B10" s="794"/>
      <c r="C10" s="797"/>
      <c r="D10" s="236" t="s">
        <v>283</v>
      </c>
      <c r="E10" s="236" t="s">
        <v>284</v>
      </c>
      <c r="F10" s="236" t="s">
        <v>283</v>
      </c>
      <c r="G10" s="236" t="s">
        <v>284</v>
      </c>
      <c r="H10" s="236" t="s">
        <v>283</v>
      </c>
      <c r="I10" s="236" t="s">
        <v>284</v>
      </c>
      <c r="J10" s="804"/>
      <c r="K10" s="805"/>
    </row>
    <row r="11" spans="1:11" ht="11.25" customHeight="1">
      <c r="B11" s="795"/>
      <c r="C11" s="798"/>
      <c r="D11" s="443" t="s">
        <v>285</v>
      </c>
      <c r="E11" s="443" t="s">
        <v>286</v>
      </c>
      <c r="F11" s="237" t="s">
        <v>285</v>
      </c>
      <c r="G11" s="237" t="s">
        <v>286</v>
      </c>
      <c r="H11" s="237" t="s">
        <v>285</v>
      </c>
      <c r="I11" s="237" t="s">
        <v>286</v>
      </c>
      <c r="J11" s="806"/>
      <c r="K11" s="807"/>
    </row>
    <row r="12" spans="1:11" s="238" customFormat="1" ht="15">
      <c r="A12" s="238" t="s">
        <v>287</v>
      </c>
      <c r="B12" s="325" t="s">
        <v>287</v>
      </c>
      <c r="C12" s="446" t="s">
        <v>288</v>
      </c>
      <c r="D12" s="445">
        <f>H12+F12</f>
        <v>33988</v>
      </c>
      <c r="E12" s="445">
        <f>I12+G12</f>
        <v>108</v>
      </c>
      <c r="F12" s="439">
        <v>33846</v>
      </c>
      <c r="G12" s="323">
        <v>81</v>
      </c>
      <c r="H12" s="323">
        <v>142</v>
      </c>
      <c r="I12" s="323">
        <v>27</v>
      </c>
      <c r="J12" s="791" t="s">
        <v>290</v>
      </c>
      <c r="K12" s="792"/>
    </row>
    <row r="13" spans="1:11" s="238" customFormat="1" ht="15">
      <c r="A13" s="238" t="s">
        <v>291</v>
      </c>
      <c r="B13" s="79" t="s">
        <v>291</v>
      </c>
      <c r="C13" s="435" t="s">
        <v>292</v>
      </c>
      <c r="D13" s="487">
        <f t="shared" ref="D13:D77" si="0">H13+F13</f>
        <v>14873</v>
      </c>
      <c r="E13" s="487">
        <f t="shared" ref="E13:E77" si="1">I13+G13</f>
        <v>6</v>
      </c>
      <c r="F13" s="440">
        <v>14873</v>
      </c>
      <c r="G13" s="318">
        <v>6</v>
      </c>
      <c r="H13" s="318">
        <v>0</v>
      </c>
      <c r="I13" s="318">
        <v>0</v>
      </c>
      <c r="J13" s="762" t="s">
        <v>293</v>
      </c>
      <c r="K13" s="763"/>
    </row>
    <row r="14" spans="1:11" s="239" customFormat="1" ht="15">
      <c r="A14" s="239" t="s">
        <v>300</v>
      </c>
      <c r="B14" s="80" t="s">
        <v>294</v>
      </c>
      <c r="C14" s="447" t="s">
        <v>295</v>
      </c>
      <c r="D14" s="444">
        <f t="shared" si="0"/>
        <v>1923</v>
      </c>
      <c r="E14" s="444">
        <f t="shared" si="1"/>
        <v>11</v>
      </c>
      <c r="F14" s="441">
        <v>1916</v>
      </c>
      <c r="G14" s="319">
        <v>10</v>
      </c>
      <c r="H14" s="319">
        <v>7</v>
      </c>
      <c r="I14" s="319">
        <v>1</v>
      </c>
      <c r="J14" s="770" t="s">
        <v>296</v>
      </c>
      <c r="K14" s="771"/>
    </row>
    <row r="15" spans="1:11" s="238" customFormat="1" ht="15">
      <c r="A15" s="238" t="s">
        <v>303</v>
      </c>
      <c r="B15" s="79" t="s">
        <v>297</v>
      </c>
      <c r="C15" s="435" t="s">
        <v>298</v>
      </c>
      <c r="D15" s="440">
        <f t="shared" si="0"/>
        <v>1923</v>
      </c>
      <c r="E15" s="487">
        <f t="shared" si="1"/>
        <v>11</v>
      </c>
      <c r="F15" s="440">
        <v>1916</v>
      </c>
      <c r="G15" s="318">
        <v>10</v>
      </c>
      <c r="H15" s="318">
        <v>7</v>
      </c>
      <c r="I15" s="318">
        <v>1</v>
      </c>
      <c r="J15" s="762" t="s">
        <v>299</v>
      </c>
      <c r="K15" s="763"/>
    </row>
    <row r="16" spans="1:11" s="238" customFormat="1" ht="15">
      <c r="A16" s="238" t="s">
        <v>306</v>
      </c>
      <c r="B16" s="80" t="s">
        <v>300</v>
      </c>
      <c r="C16" s="447" t="s">
        <v>301</v>
      </c>
      <c r="D16" s="444">
        <f t="shared" si="0"/>
        <v>17192</v>
      </c>
      <c r="E16" s="444">
        <f t="shared" si="1"/>
        <v>91</v>
      </c>
      <c r="F16" s="441">
        <v>17057</v>
      </c>
      <c r="G16" s="319">
        <v>65</v>
      </c>
      <c r="H16" s="319">
        <v>135</v>
      </c>
      <c r="I16" s="319">
        <v>26</v>
      </c>
      <c r="J16" s="770" t="s">
        <v>302</v>
      </c>
      <c r="K16" s="771"/>
    </row>
    <row r="17" spans="1:11" s="238" customFormat="1" ht="22.5">
      <c r="A17" s="238">
        <v>10</v>
      </c>
      <c r="B17" s="79" t="s">
        <v>303</v>
      </c>
      <c r="C17" s="435" t="s">
        <v>304</v>
      </c>
      <c r="D17" s="440">
        <f t="shared" si="0"/>
        <v>17192</v>
      </c>
      <c r="E17" s="487">
        <f t="shared" si="1"/>
        <v>91</v>
      </c>
      <c r="F17" s="440">
        <v>17057</v>
      </c>
      <c r="G17" s="318">
        <v>65</v>
      </c>
      <c r="H17" s="318">
        <v>135</v>
      </c>
      <c r="I17" s="318">
        <v>26</v>
      </c>
      <c r="J17" s="762" t="s">
        <v>305</v>
      </c>
      <c r="K17" s="763"/>
    </row>
    <row r="18" spans="1:11" s="240" customFormat="1" ht="15">
      <c r="A18" s="240">
        <v>1010</v>
      </c>
      <c r="B18" s="117" t="s">
        <v>306</v>
      </c>
      <c r="C18" s="449" t="s">
        <v>307</v>
      </c>
      <c r="D18" s="444">
        <f t="shared" si="0"/>
        <v>110957</v>
      </c>
      <c r="E18" s="444">
        <f t="shared" si="1"/>
        <v>3259</v>
      </c>
      <c r="F18" s="442">
        <v>102927</v>
      </c>
      <c r="G18" s="320">
        <v>1534</v>
      </c>
      <c r="H18" s="320">
        <v>8030</v>
      </c>
      <c r="I18" s="320">
        <v>1725</v>
      </c>
      <c r="J18" s="760" t="s">
        <v>308</v>
      </c>
      <c r="K18" s="761"/>
    </row>
    <row r="19" spans="1:11">
      <c r="A19" s="233">
        <v>1030</v>
      </c>
      <c r="B19" s="8" t="s">
        <v>32</v>
      </c>
      <c r="C19" s="435" t="s">
        <v>309</v>
      </c>
      <c r="D19" s="440">
        <f t="shared" si="0"/>
        <v>11932</v>
      </c>
      <c r="E19" s="440">
        <f t="shared" si="1"/>
        <v>302</v>
      </c>
      <c r="F19" s="440">
        <v>11253</v>
      </c>
      <c r="G19" s="318">
        <v>150</v>
      </c>
      <c r="H19" s="318">
        <v>679</v>
      </c>
      <c r="I19" s="318">
        <v>152</v>
      </c>
      <c r="J19" s="762" t="s">
        <v>310</v>
      </c>
      <c r="K19" s="763"/>
    </row>
    <row r="20" spans="1:11" s="240" customFormat="1">
      <c r="A20" s="240">
        <v>1050</v>
      </c>
      <c r="B20" s="18" t="s">
        <v>563</v>
      </c>
      <c r="C20" s="450" t="s">
        <v>311</v>
      </c>
      <c r="D20" s="444">
        <f t="shared" si="0"/>
        <v>118</v>
      </c>
      <c r="E20" s="444">
        <f t="shared" si="1"/>
        <v>1</v>
      </c>
      <c r="F20" s="441">
        <v>118</v>
      </c>
      <c r="G20" s="319">
        <v>1</v>
      </c>
      <c r="H20" s="319">
        <v>0</v>
      </c>
      <c r="I20" s="319">
        <v>0</v>
      </c>
      <c r="J20" s="764" t="s">
        <v>312</v>
      </c>
      <c r="K20" s="765"/>
    </row>
    <row r="21" spans="1:11" ht="15.75" customHeight="1">
      <c r="A21" s="233">
        <v>1061</v>
      </c>
      <c r="B21" s="81" t="s">
        <v>733</v>
      </c>
      <c r="C21" s="448" t="s">
        <v>732</v>
      </c>
      <c r="D21" s="440">
        <f t="shared" si="0"/>
        <v>32</v>
      </c>
      <c r="E21" s="440">
        <f t="shared" si="1"/>
        <v>2</v>
      </c>
      <c r="F21" s="440">
        <v>31</v>
      </c>
      <c r="G21" s="318">
        <v>1</v>
      </c>
      <c r="H21" s="318">
        <v>1</v>
      </c>
      <c r="I21" s="318">
        <v>1</v>
      </c>
      <c r="J21" s="768" t="s">
        <v>731</v>
      </c>
      <c r="K21" s="769"/>
    </row>
    <row r="22" spans="1:11" s="240" customFormat="1" ht="15" thickBot="1">
      <c r="A22" s="240">
        <v>1071</v>
      </c>
      <c r="B22" s="18" t="s">
        <v>564</v>
      </c>
      <c r="C22" s="450" t="s">
        <v>313</v>
      </c>
      <c r="D22" s="444">
        <f t="shared" si="0"/>
        <v>460</v>
      </c>
      <c r="E22" s="444">
        <f t="shared" si="1"/>
        <v>6</v>
      </c>
      <c r="F22" s="441">
        <v>460</v>
      </c>
      <c r="G22" s="319">
        <v>6</v>
      </c>
      <c r="H22" s="319">
        <v>0</v>
      </c>
      <c r="I22" s="319">
        <v>0</v>
      </c>
      <c r="J22" s="764" t="s">
        <v>314</v>
      </c>
      <c r="K22" s="765"/>
    </row>
    <row r="23" spans="1:11" s="240" customFormat="1" ht="15" thickTop="1">
      <c r="B23" s="555">
        <v>1040</v>
      </c>
      <c r="C23" s="556" t="s">
        <v>779</v>
      </c>
      <c r="D23" s="444">
        <f t="shared" si="0"/>
        <v>56</v>
      </c>
      <c r="E23" s="444"/>
      <c r="F23" s="441">
        <v>56</v>
      </c>
      <c r="G23" s="319">
        <v>1</v>
      </c>
      <c r="H23" s="319">
        <v>0</v>
      </c>
      <c r="I23" s="319">
        <v>0</v>
      </c>
      <c r="J23" s="764" t="s">
        <v>780</v>
      </c>
      <c r="K23" s="765"/>
    </row>
    <row r="24" spans="1:11">
      <c r="A24" s="233">
        <v>1073</v>
      </c>
      <c r="B24" s="81" t="s">
        <v>565</v>
      </c>
      <c r="C24" s="448" t="s">
        <v>315</v>
      </c>
      <c r="D24" s="440">
        <f t="shared" si="0"/>
        <v>3293</v>
      </c>
      <c r="E24" s="440">
        <f t="shared" si="1"/>
        <v>5</v>
      </c>
      <c r="F24" s="440">
        <v>3293</v>
      </c>
      <c r="G24" s="318">
        <v>5</v>
      </c>
      <c r="H24" s="318">
        <v>0</v>
      </c>
      <c r="I24" s="318">
        <v>0</v>
      </c>
      <c r="J24" s="768" t="s">
        <v>316</v>
      </c>
      <c r="K24" s="769"/>
    </row>
    <row r="25" spans="1:11" s="240" customFormat="1">
      <c r="A25" s="240">
        <v>1079</v>
      </c>
      <c r="B25" s="18" t="s">
        <v>566</v>
      </c>
      <c r="C25" s="450" t="s">
        <v>317</v>
      </c>
      <c r="D25" s="444">
        <f t="shared" si="0"/>
        <v>2403</v>
      </c>
      <c r="E25" s="444">
        <f t="shared" si="1"/>
        <v>5</v>
      </c>
      <c r="F25" s="441">
        <v>2403</v>
      </c>
      <c r="G25" s="319">
        <v>5</v>
      </c>
      <c r="H25" s="319">
        <v>0</v>
      </c>
      <c r="I25" s="319">
        <v>0</v>
      </c>
      <c r="J25" s="764" t="s">
        <v>318</v>
      </c>
      <c r="K25" s="765"/>
    </row>
    <row r="26" spans="1:11">
      <c r="A26" s="233">
        <v>1080</v>
      </c>
      <c r="B26" s="81" t="s">
        <v>535</v>
      </c>
      <c r="C26" s="448" t="s">
        <v>319</v>
      </c>
      <c r="D26" s="440">
        <f t="shared" si="0"/>
        <v>4654</v>
      </c>
      <c r="E26" s="440">
        <f t="shared" si="1"/>
        <v>233</v>
      </c>
      <c r="F26" s="440">
        <v>4085</v>
      </c>
      <c r="G26" s="318">
        <v>105</v>
      </c>
      <c r="H26" s="318">
        <v>569</v>
      </c>
      <c r="I26" s="318">
        <v>128</v>
      </c>
      <c r="J26" s="768" t="s">
        <v>320</v>
      </c>
      <c r="K26" s="769"/>
    </row>
    <row r="27" spans="1:11" s="239" customFormat="1" ht="15">
      <c r="A27" s="239">
        <v>11</v>
      </c>
      <c r="B27" s="18" t="s">
        <v>567</v>
      </c>
      <c r="C27" s="450" t="s">
        <v>321</v>
      </c>
      <c r="D27" s="444">
        <f t="shared" si="0"/>
        <v>468</v>
      </c>
      <c r="E27" s="444">
        <f t="shared" si="1"/>
        <v>20</v>
      </c>
      <c r="F27" s="441">
        <v>448</v>
      </c>
      <c r="G27" s="319">
        <v>15</v>
      </c>
      <c r="H27" s="319">
        <v>20</v>
      </c>
      <c r="I27" s="319">
        <v>5</v>
      </c>
      <c r="J27" s="764" t="s">
        <v>323</v>
      </c>
      <c r="K27" s="765"/>
    </row>
    <row r="28" spans="1:11">
      <c r="A28" s="233">
        <v>1105</v>
      </c>
      <c r="B28" s="81" t="s">
        <v>568</v>
      </c>
      <c r="C28" s="448" t="s">
        <v>324</v>
      </c>
      <c r="D28" s="440">
        <f t="shared" si="0"/>
        <v>357</v>
      </c>
      <c r="E28" s="440">
        <f t="shared" si="1"/>
        <v>28</v>
      </c>
      <c r="F28" s="440">
        <v>268</v>
      </c>
      <c r="G28" s="318">
        <v>10</v>
      </c>
      <c r="H28" s="318">
        <v>89</v>
      </c>
      <c r="I28" s="318">
        <v>18</v>
      </c>
      <c r="J28" s="768" t="s">
        <v>326</v>
      </c>
      <c r="K28" s="769"/>
    </row>
    <row r="29" spans="1:11" s="240" customFormat="1">
      <c r="A29" s="240">
        <v>1106</v>
      </c>
      <c r="B29" s="18" t="s">
        <v>569</v>
      </c>
      <c r="C29" s="450" t="s">
        <v>327</v>
      </c>
      <c r="D29" s="444">
        <f t="shared" si="0"/>
        <v>91</v>
      </c>
      <c r="E29" s="444">
        <f t="shared" si="1"/>
        <v>1</v>
      </c>
      <c r="F29" s="441">
        <v>91</v>
      </c>
      <c r="G29" s="319">
        <v>1</v>
      </c>
      <c r="H29" s="319">
        <v>0</v>
      </c>
      <c r="I29" s="319">
        <v>0</v>
      </c>
      <c r="J29" s="764" t="s">
        <v>328</v>
      </c>
      <c r="K29" s="765"/>
    </row>
    <row r="30" spans="1:11">
      <c r="A30" s="233">
        <v>13</v>
      </c>
      <c r="B30" s="8" t="s">
        <v>33</v>
      </c>
      <c r="C30" s="435" t="s">
        <v>329</v>
      </c>
      <c r="D30" s="440">
        <f t="shared" si="0"/>
        <v>2960</v>
      </c>
      <c r="E30" s="440">
        <f t="shared" si="1"/>
        <v>13</v>
      </c>
      <c r="F30" s="440">
        <v>2960</v>
      </c>
      <c r="G30" s="318">
        <v>13</v>
      </c>
      <c r="H30" s="318">
        <v>0</v>
      </c>
      <c r="I30" s="318">
        <v>0</v>
      </c>
      <c r="J30" s="762" t="s">
        <v>330</v>
      </c>
      <c r="K30" s="763"/>
    </row>
    <row r="31" spans="1:11" s="240" customFormat="1" ht="22.5" customHeight="1">
      <c r="A31" s="240">
        <v>1392</v>
      </c>
      <c r="B31" s="18" t="s">
        <v>570</v>
      </c>
      <c r="C31" s="450" t="s">
        <v>331</v>
      </c>
      <c r="D31" s="444">
        <f t="shared" si="0"/>
        <v>650</v>
      </c>
      <c r="E31" s="444">
        <f t="shared" si="1"/>
        <v>2</v>
      </c>
      <c r="F31" s="441">
        <v>650</v>
      </c>
      <c r="G31" s="319">
        <v>2</v>
      </c>
      <c r="H31" s="319">
        <v>0</v>
      </c>
      <c r="I31" s="319">
        <v>0</v>
      </c>
      <c r="J31" s="764" t="s">
        <v>332</v>
      </c>
      <c r="K31" s="765"/>
    </row>
    <row r="32" spans="1:11">
      <c r="B32" s="81" t="s">
        <v>571</v>
      </c>
      <c r="C32" s="448" t="s">
        <v>333</v>
      </c>
      <c r="D32" s="440">
        <f t="shared" si="0"/>
        <v>2310</v>
      </c>
      <c r="E32" s="440">
        <f t="shared" si="1"/>
        <v>11</v>
      </c>
      <c r="F32" s="440">
        <v>2310</v>
      </c>
      <c r="G32" s="318">
        <v>11</v>
      </c>
      <c r="H32" s="318">
        <v>0</v>
      </c>
      <c r="I32" s="318">
        <v>0</v>
      </c>
      <c r="J32" s="768" t="s">
        <v>334</v>
      </c>
      <c r="K32" s="769"/>
    </row>
    <row r="33" spans="1:11" s="239" customFormat="1" ht="15">
      <c r="A33" s="239">
        <v>14</v>
      </c>
      <c r="B33" s="80" t="s">
        <v>37</v>
      </c>
      <c r="C33" s="447" t="s">
        <v>335</v>
      </c>
      <c r="D33" s="444">
        <f t="shared" si="0"/>
        <v>540</v>
      </c>
      <c r="E33" s="444">
        <f t="shared" si="1"/>
        <v>11</v>
      </c>
      <c r="F33" s="441">
        <v>540</v>
      </c>
      <c r="G33" s="319">
        <v>11</v>
      </c>
      <c r="H33" s="319">
        <v>0</v>
      </c>
      <c r="I33" s="319">
        <v>0</v>
      </c>
      <c r="J33" s="770" t="s">
        <v>336</v>
      </c>
      <c r="K33" s="771"/>
    </row>
    <row r="34" spans="1:11" ht="13.9" customHeight="1">
      <c r="A34" s="233">
        <v>1411</v>
      </c>
      <c r="B34" s="81" t="s">
        <v>572</v>
      </c>
      <c r="C34" s="448" t="s">
        <v>337</v>
      </c>
      <c r="D34" s="440">
        <f t="shared" si="0"/>
        <v>494</v>
      </c>
      <c r="E34" s="440">
        <f t="shared" si="1"/>
        <v>10</v>
      </c>
      <c r="F34" s="440">
        <v>494</v>
      </c>
      <c r="G34" s="318">
        <v>10</v>
      </c>
      <c r="H34" s="318">
        <v>0</v>
      </c>
      <c r="I34" s="318">
        <v>0</v>
      </c>
      <c r="J34" s="768" t="s">
        <v>338</v>
      </c>
      <c r="K34" s="769"/>
    </row>
    <row r="35" spans="1:11" s="240" customFormat="1">
      <c r="A35" s="240">
        <v>1412</v>
      </c>
      <c r="B35" s="18" t="s">
        <v>573</v>
      </c>
      <c r="C35" s="450" t="s">
        <v>339</v>
      </c>
      <c r="D35" s="444">
        <f t="shared" si="0"/>
        <v>46</v>
      </c>
      <c r="E35" s="444">
        <f t="shared" si="1"/>
        <v>1</v>
      </c>
      <c r="F35" s="441">
        <v>46</v>
      </c>
      <c r="G35" s="319">
        <v>1</v>
      </c>
      <c r="H35" s="319">
        <v>0</v>
      </c>
      <c r="I35" s="319">
        <v>0</v>
      </c>
      <c r="J35" s="764" t="s">
        <v>341</v>
      </c>
      <c r="K35" s="765"/>
    </row>
    <row r="36" spans="1:11" s="240" customFormat="1">
      <c r="B36" s="8" t="s">
        <v>38</v>
      </c>
      <c r="C36" s="435" t="s">
        <v>342</v>
      </c>
      <c r="D36" s="440">
        <f t="shared" si="0"/>
        <v>11668</v>
      </c>
      <c r="E36" s="440">
        <f t="shared" si="1"/>
        <v>1425</v>
      </c>
      <c r="F36" s="440">
        <v>6666</v>
      </c>
      <c r="G36" s="318">
        <v>354</v>
      </c>
      <c r="H36" s="318">
        <v>5002</v>
      </c>
      <c r="I36" s="318">
        <v>1071</v>
      </c>
      <c r="J36" s="762" t="s">
        <v>343</v>
      </c>
      <c r="K36" s="763"/>
    </row>
    <row r="37" spans="1:11" ht="14.25" customHeight="1">
      <c r="A37" s="233">
        <v>15</v>
      </c>
      <c r="B37" s="18" t="s">
        <v>574</v>
      </c>
      <c r="C37" s="450" t="s">
        <v>344</v>
      </c>
      <c r="D37" s="444">
        <f t="shared" si="0"/>
        <v>192</v>
      </c>
      <c r="E37" s="444">
        <f t="shared" si="1"/>
        <v>3</v>
      </c>
      <c r="F37" s="441">
        <v>192</v>
      </c>
      <c r="G37" s="319">
        <v>3</v>
      </c>
      <c r="H37" s="319">
        <v>0</v>
      </c>
      <c r="I37" s="319">
        <v>0</v>
      </c>
      <c r="J37" s="764" t="s">
        <v>345</v>
      </c>
      <c r="K37" s="765"/>
    </row>
    <row r="38" spans="1:11" s="240" customFormat="1" ht="22.5" customHeight="1">
      <c r="A38" s="240">
        <v>1511</v>
      </c>
      <c r="B38" s="81" t="s">
        <v>575</v>
      </c>
      <c r="C38" s="448" t="s">
        <v>346</v>
      </c>
      <c r="D38" s="440">
        <f t="shared" si="0"/>
        <v>11465</v>
      </c>
      <c r="E38" s="440">
        <f t="shared" si="1"/>
        <v>1421</v>
      </c>
      <c r="F38" s="440">
        <v>6463</v>
      </c>
      <c r="G38" s="318">
        <v>350</v>
      </c>
      <c r="H38" s="318">
        <v>5002</v>
      </c>
      <c r="I38" s="318">
        <v>1071</v>
      </c>
      <c r="J38" s="768" t="s">
        <v>347</v>
      </c>
      <c r="K38" s="769"/>
    </row>
    <row r="39" spans="1:11">
      <c r="A39" s="233">
        <v>1520</v>
      </c>
      <c r="B39" s="18" t="s">
        <v>577</v>
      </c>
      <c r="C39" s="450" t="s">
        <v>716</v>
      </c>
      <c r="D39" s="444">
        <f t="shared" si="0"/>
        <v>11</v>
      </c>
      <c r="E39" s="444">
        <f t="shared" si="1"/>
        <v>1</v>
      </c>
      <c r="F39" s="441">
        <v>11</v>
      </c>
      <c r="G39" s="319">
        <v>1</v>
      </c>
      <c r="H39" s="319">
        <v>0</v>
      </c>
      <c r="I39" s="319">
        <v>0</v>
      </c>
      <c r="J39" s="764" t="s">
        <v>730</v>
      </c>
      <c r="K39" s="765"/>
    </row>
    <row r="40" spans="1:11" s="239" customFormat="1" ht="15.75" thickBot="1">
      <c r="A40" s="239">
        <v>16</v>
      </c>
      <c r="B40" s="571" t="s">
        <v>39</v>
      </c>
      <c r="C40" s="572" t="s">
        <v>348</v>
      </c>
      <c r="D40" s="559">
        <f t="shared" si="0"/>
        <v>64</v>
      </c>
      <c r="E40" s="559">
        <f t="shared" si="1"/>
        <v>1</v>
      </c>
      <c r="F40" s="559">
        <v>64</v>
      </c>
      <c r="G40" s="560">
        <v>1</v>
      </c>
      <c r="H40" s="560">
        <v>0</v>
      </c>
      <c r="I40" s="560">
        <v>0</v>
      </c>
      <c r="J40" s="780" t="s">
        <v>349</v>
      </c>
      <c r="K40" s="781"/>
    </row>
    <row r="41" spans="1:11" ht="15" thickTop="1">
      <c r="A41" s="233">
        <v>1622</v>
      </c>
      <c r="B41" s="18" t="s">
        <v>578</v>
      </c>
      <c r="C41" s="450" t="s">
        <v>350</v>
      </c>
      <c r="D41" s="444">
        <f t="shared" si="0"/>
        <v>64</v>
      </c>
      <c r="E41" s="444">
        <f t="shared" si="1"/>
        <v>1</v>
      </c>
      <c r="F41" s="441">
        <v>64</v>
      </c>
      <c r="G41" s="319">
        <v>1</v>
      </c>
      <c r="H41" s="319">
        <v>0</v>
      </c>
      <c r="I41" s="319">
        <v>0</v>
      </c>
      <c r="J41" s="764" t="s">
        <v>351</v>
      </c>
      <c r="K41" s="765"/>
    </row>
    <row r="42" spans="1:11" s="239" customFormat="1" ht="33.75">
      <c r="A42" s="239">
        <v>17</v>
      </c>
      <c r="B42" s="21" t="s">
        <v>40</v>
      </c>
      <c r="C42" s="451" t="s">
        <v>352</v>
      </c>
      <c r="D42" s="564">
        <f t="shared" si="0"/>
        <v>6076</v>
      </c>
      <c r="E42" s="564">
        <f t="shared" si="1"/>
        <v>206</v>
      </c>
      <c r="F42" s="564">
        <v>5632</v>
      </c>
      <c r="G42" s="327">
        <v>112</v>
      </c>
      <c r="H42" s="327">
        <v>444</v>
      </c>
      <c r="I42" s="327">
        <v>94</v>
      </c>
      <c r="J42" s="784" t="s">
        <v>353</v>
      </c>
      <c r="K42" s="785"/>
    </row>
    <row r="43" spans="1:11">
      <c r="A43" s="233">
        <v>1702</v>
      </c>
      <c r="B43" s="18" t="s">
        <v>579</v>
      </c>
      <c r="C43" s="450" t="s">
        <v>354</v>
      </c>
      <c r="D43" s="444">
        <f t="shared" si="0"/>
        <v>6076</v>
      </c>
      <c r="E43" s="444">
        <f t="shared" si="1"/>
        <v>206</v>
      </c>
      <c r="F43" s="441">
        <v>5632</v>
      </c>
      <c r="G43" s="319">
        <v>112</v>
      </c>
      <c r="H43" s="319">
        <v>444</v>
      </c>
      <c r="I43" s="319">
        <v>94</v>
      </c>
      <c r="J43" s="764" t="s">
        <v>355</v>
      </c>
      <c r="K43" s="765"/>
    </row>
    <row r="44" spans="1:11" s="240" customFormat="1">
      <c r="A44" s="240">
        <v>1709</v>
      </c>
      <c r="B44" s="8" t="s">
        <v>41</v>
      </c>
      <c r="C44" s="435" t="s">
        <v>356</v>
      </c>
      <c r="D44" s="440">
        <f t="shared" si="0"/>
        <v>1483</v>
      </c>
      <c r="E44" s="440">
        <f t="shared" si="1"/>
        <v>14</v>
      </c>
      <c r="F44" s="440">
        <v>1483</v>
      </c>
      <c r="G44" s="318">
        <v>14</v>
      </c>
      <c r="H44" s="318">
        <v>0</v>
      </c>
      <c r="I44" s="318">
        <v>0</v>
      </c>
      <c r="J44" s="762" t="s">
        <v>357</v>
      </c>
      <c r="K44" s="763"/>
    </row>
    <row r="45" spans="1:11" ht="22.5" customHeight="1">
      <c r="A45" s="233">
        <v>18</v>
      </c>
      <c r="B45" s="18" t="s">
        <v>580</v>
      </c>
      <c r="C45" s="450" t="s">
        <v>358</v>
      </c>
      <c r="D45" s="444">
        <f t="shared" si="0"/>
        <v>956</v>
      </c>
      <c r="E45" s="444">
        <f t="shared" si="1"/>
        <v>8</v>
      </c>
      <c r="F45" s="441">
        <v>956</v>
      </c>
      <c r="G45" s="319">
        <v>8</v>
      </c>
      <c r="H45" s="319">
        <v>0</v>
      </c>
      <c r="I45" s="319">
        <v>0</v>
      </c>
      <c r="J45" s="764" t="s">
        <v>359</v>
      </c>
      <c r="K45" s="765"/>
    </row>
    <row r="46" spans="1:11" s="241" customFormat="1">
      <c r="A46" s="241">
        <v>1811</v>
      </c>
      <c r="B46" s="81" t="s">
        <v>581</v>
      </c>
      <c r="C46" s="448" t="s">
        <v>360</v>
      </c>
      <c r="D46" s="440">
        <f t="shared" si="0"/>
        <v>527</v>
      </c>
      <c r="E46" s="440">
        <f t="shared" si="1"/>
        <v>6</v>
      </c>
      <c r="F46" s="440">
        <v>527</v>
      </c>
      <c r="G46" s="318">
        <v>6</v>
      </c>
      <c r="H46" s="318">
        <v>0</v>
      </c>
      <c r="I46" s="318">
        <v>0</v>
      </c>
      <c r="J46" s="768" t="s">
        <v>361</v>
      </c>
      <c r="K46" s="769"/>
    </row>
    <row r="47" spans="1:11">
      <c r="A47" s="233">
        <v>1820</v>
      </c>
      <c r="B47" s="80" t="s">
        <v>42</v>
      </c>
      <c r="C47" s="447" t="s">
        <v>362</v>
      </c>
      <c r="D47" s="444">
        <f t="shared" si="0"/>
        <v>3554</v>
      </c>
      <c r="E47" s="444">
        <f t="shared" si="1"/>
        <v>80</v>
      </c>
      <c r="F47" s="441">
        <v>3420</v>
      </c>
      <c r="G47" s="319">
        <v>52</v>
      </c>
      <c r="H47" s="319">
        <v>134</v>
      </c>
      <c r="I47" s="319">
        <v>28</v>
      </c>
      <c r="J47" s="770" t="s">
        <v>365</v>
      </c>
      <c r="K47" s="771"/>
    </row>
    <row r="48" spans="1:11" s="239" customFormat="1" ht="15">
      <c r="A48" s="239">
        <v>21</v>
      </c>
      <c r="B48" s="81" t="s">
        <v>582</v>
      </c>
      <c r="C48" s="448" t="s">
        <v>366</v>
      </c>
      <c r="D48" s="440">
        <f t="shared" si="0"/>
        <v>3517</v>
      </c>
      <c r="E48" s="440">
        <f t="shared" si="1"/>
        <v>79</v>
      </c>
      <c r="F48" s="440">
        <v>3383</v>
      </c>
      <c r="G48" s="318">
        <v>51</v>
      </c>
      <c r="H48" s="318">
        <v>134</v>
      </c>
      <c r="I48" s="318">
        <v>28</v>
      </c>
      <c r="J48" s="768" t="s">
        <v>368</v>
      </c>
      <c r="K48" s="769"/>
    </row>
    <row r="49" spans="1:11">
      <c r="A49" s="233">
        <v>2394</v>
      </c>
      <c r="B49" s="18" t="s">
        <v>583</v>
      </c>
      <c r="C49" s="450" t="s">
        <v>369</v>
      </c>
      <c r="D49" s="444">
        <f t="shared" si="0"/>
        <v>37</v>
      </c>
      <c r="E49" s="444">
        <f t="shared" si="1"/>
        <v>1</v>
      </c>
      <c r="F49" s="441">
        <v>37</v>
      </c>
      <c r="G49" s="319">
        <v>1</v>
      </c>
      <c r="H49" s="319">
        <v>0</v>
      </c>
      <c r="I49" s="319">
        <v>0</v>
      </c>
      <c r="J49" s="764" t="s">
        <v>370</v>
      </c>
      <c r="K49" s="765"/>
    </row>
    <row r="50" spans="1:11" s="240" customFormat="1">
      <c r="A50" s="240">
        <v>2395</v>
      </c>
      <c r="B50" s="8" t="s">
        <v>584</v>
      </c>
      <c r="C50" s="435" t="s">
        <v>371</v>
      </c>
      <c r="D50" s="440">
        <f t="shared" si="0"/>
        <v>885</v>
      </c>
      <c r="E50" s="440">
        <f t="shared" si="1"/>
        <v>3</v>
      </c>
      <c r="F50" s="440">
        <v>885</v>
      </c>
      <c r="G50" s="318">
        <v>3</v>
      </c>
      <c r="H50" s="318">
        <v>0</v>
      </c>
      <c r="I50" s="318">
        <v>0</v>
      </c>
      <c r="J50" s="762" t="s">
        <v>372</v>
      </c>
      <c r="K50" s="763"/>
    </row>
    <row r="51" spans="1:11">
      <c r="A51" s="233">
        <v>24</v>
      </c>
      <c r="B51" s="80" t="s">
        <v>389</v>
      </c>
      <c r="C51" s="447" t="s">
        <v>373</v>
      </c>
      <c r="D51" s="444">
        <f t="shared" si="0"/>
        <v>7885</v>
      </c>
      <c r="E51" s="444">
        <f t="shared" si="1"/>
        <v>45</v>
      </c>
      <c r="F51" s="441">
        <v>7885</v>
      </c>
      <c r="G51" s="319">
        <v>45</v>
      </c>
      <c r="H51" s="319">
        <v>0</v>
      </c>
      <c r="I51" s="319">
        <v>0</v>
      </c>
      <c r="J51" s="770" t="s">
        <v>375</v>
      </c>
      <c r="K51" s="771"/>
    </row>
    <row r="52" spans="1:11" s="240" customFormat="1" ht="22.5">
      <c r="A52" s="240">
        <v>2710</v>
      </c>
      <c r="B52" s="8" t="s">
        <v>585</v>
      </c>
      <c r="C52" s="435" t="s">
        <v>376</v>
      </c>
      <c r="D52" s="440">
        <f t="shared" si="0"/>
        <v>262</v>
      </c>
      <c r="E52" s="440">
        <f t="shared" si="1"/>
        <v>2</v>
      </c>
      <c r="F52" s="440">
        <v>262</v>
      </c>
      <c r="G52" s="318">
        <v>2</v>
      </c>
      <c r="H52" s="318">
        <v>0</v>
      </c>
      <c r="I52" s="318">
        <v>0</v>
      </c>
      <c r="J52" s="762" t="s">
        <v>377</v>
      </c>
      <c r="K52" s="763"/>
    </row>
    <row r="53" spans="1:11" ht="22.5">
      <c r="A53" s="233">
        <v>28</v>
      </c>
      <c r="B53" s="18" t="s">
        <v>586</v>
      </c>
      <c r="C53" s="450" t="s">
        <v>378</v>
      </c>
      <c r="D53" s="444">
        <f t="shared" si="0"/>
        <v>262</v>
      </c>
      <c r="E53" s="444">
        <f t="shared" si="1"/>
        <v>2</v>
      </c>
      <c r="F53" s="441">
        <v>262</v>
      </c>
      <c r="G53" s="319">
        <v>2</v>
      </c>
      <c r="H53" s="319">
        <v>0</v>
      </c>
      <c r="I53" s="319">
        <v>0</v>
      </c>
      <c r="J53" s="764" t="s">
        <v>379</v>
      </c>
      <c r="K53" s="765"/>
    </row>
    <row r="54" spans="1:11" s="240" customFormat="1">
      <c r="A54" s="240">
        <v>2810</v>
      </c>
      <c r="B54" s="8" t="s">
        <v>325</v>
      </c>
      <c r="C54" s="435" t="s">
        <v>380</v>
      </c>
      <c r="D54" s="440">
        <f t="shared" si="0"/>
        <v>7081</v>
      </c>
      <c r="E54" s="440">
        <f t="shared" si="1"/>
        <v>86</v>
      </c>
      <c r="F54" s="440">
        <v>7081</v>
      </c>
      <c r="G54" s="318">
        <v>86</v>
      </c>
      <c r="H54" s="318">
        <v>0</v>
      </c>
      <c r="I54" s="318">
        <v>0</v>
      </c>
      <c r="J54" s="762" t="s">
        <v>381</v>
      </c>
      <c r="K54" s="763"/>
    </row>
    <row r="55" spans="1:11" ht="22.5" customHeight="1">
      <c r="A55" s="233">
        <v>2820</v>
      </c>
      <c r="B55" s="18" t="s">
        <v>587</v>
      </c>
      <c r="C55" s="450" t="s">
        <v>382</v>
      </c>
      <c r="D55" s="444">
        <f t="shared" si="0"/>
        <v>45</v>
      </c>
      <c r="E55" s="444">
        <f t="shared" si="1"/>
        <v>2</v>
      </c>
      <c r="F55" s="441">
        <v>45</v>
      </c>
      <c r="G55" s="319">
        <v>2</v>
      </c>
      <c r="H55" s="319">
        <v>0</v>
      </c>
      <c r="I55" s="319">
        <v>0</v>
      </c>
      <c r="J55" s="764" t="s">
        <v>383</v>
      </c>
      <c r="K55" s="765"/>
    </row>
    <row r="56" spans="1:11" s="240" customFormat="1">
      <c r="A56" s="240">
        <v>29</v>
      </c>
      <c r="B56" s="81" t="s">
        <v>588</v>
      </c>
      <c r="C56" s="448" t="s">
        <v>384</v>
      </c>
      <c r="D56" s="440">
        <f t="shared" si="0"/>
        <v>7036</v>
      </c>
      <c r="E56" s="440">
        <f t="shared" si="1"/>
        <v>84</v>
      </c>
      <c r="F56" s="440">
        <v>7036</v>
      </c>
      <c r="G56" s="318">
        <v>84</v>
      </c>
      <c r="H56" s="318">
        <v>0</v>
      </c>
      <c r="I56" s="318">
        <v>0</v>
      </c>
      <c r="J56" s="768" t="s">
        <v>385</v>
      </c>
      <c r="K56" s="769"/>
    </row>
    <row r="57" spans="1:11">
      <c r="A57" s="233">
        <v>2920</v>
      </c>
      <c r="B57" s="80" t="s">
        <v>412</v>
      </c>
      <c r="C57" s="447" t="s">
        <v>386</v>
      </c>
      <c r="D57" s="444">
        <f t="shared" si="0"/>
        <v>20138</v>
      </c>
      <c r="E57" s="444">
        <f t="shared" si="1"/>
        <v>178</v>
      </c>
      <c r="F57" s="441">
        <v>20114</v>
      </c>
      <c r="G57" s="319">
        <v>173</v>
      </c>
      <c r="H57" s="319">
        <v>24</v>
      </c>
      <c r="I57" s="319">
        <v>5</v>
      </c>
      <c r="J57" s="770" t="s">
        <v>387</v>
      </c>
      <c r="K57" s="771"/>
    </row>
    <row r="58" spans="1:11" s="240" customFormat="1" ht="15" thickBot="1">
      <c r="A58" s="240">
        <v>2930</v>
      </c>
      <c r="B58" s="557" t="s">
        <v>589</v>
      </c>
      <c r="C58" s="558" t="s">
        <v>388</v>
      </c>
      <c r="D58" s="559">
        <f t="shared" si="0"/>
        <v>1545</v>
      </c>
      <c r="E58" s="559">
        <f t="shared" si="1"/>
        <v>29</v>
      </c>
      <c r="F58" s="559">
        <v>1521</v>
      </c>
      <c r="G58" s="560">
        <v>24</v>
      </c>
      <c r="H58" s="560">
        <v>24</v>
      </c>
      <c r="I58" s="560">
        <v>5</v>
      </c>
      <c r="J58" s="782" t="s">
        <v>390</v>
      </c>
      <c r="K58" s="783"/>
    </row>
    <row r="59" spans="1:11" ht="15" thickTop="1">
      <c r="A59" s="233">
        <v>30</v>
      </c>
      <c r="B59" s="18" t="s">
        <v>590</v>
      </c>
      <c r="C59" s="450" t="s">
        <v>391</v>
      </c>
      <c r="D59" s="444">
        <f t="shared" si="0"/>
        <v>916</v>
      </c>
      <c r="E59" s="444">
        <f t="shared" si="1"/>
        <v>5</v>
      </c>
      <c r="F59" s="441">
        <v>916</v>
      </c>
      <c r="G59" s="319">
        <v>5</v>
      </c>
      <c r="H59" s="319">
        <v>0</v>
      </c>
      <c r="I59" s="319">
        <v>0</v>
      </c>
      <c r="J59" s="764" t="s">
        <v>392</v>
      </c>
      <c r="K59" s="765"/>
    </row>
    <row r="60" spans="1:11" s="241" customFormat="1">
      <c r="A60" s="241">
        <v>3011</v>
      </c>
      <c r="B60" s="81" t="s">
        <v>591</v>
      </c>
      <c r="C60" s="448" t="s">
        <v>393</v>
      </c>
      <c r="D60" s="440">
        <f t="shared" si="0"/>
        <v>15904</v>
      </c>
      <c r="E60" s="440">
        <f t="shared" si="1"/>
        <v>99</v>
      </c>
      <c r="F60" s="440">
        <v>15904</v>
      </c>
      <c r="G60" s="318">
        <v>99</v>
      </c>
      <c r="H60" s="318">
        <v>0</v>
      </c>
      <c r="I60" s="318">
        <v>0</v>
      </c>
      <c r="J60" s="768" t="s">
        <v>394</v>
      </c>
      <c r="K60" s="769"/>
    </row>
    <row r="61" spans="1:11">
      <c r="B61" s="18" t="s">
        <v>592</v>
      </c>
      <c r="C61" s="450" t="s">
        <v>395</v>
      </c>
      <c r="D61" s="444">
        <f t="shared" si="0"/>
        <v>1234</v>
      </c>
      <c r="E61" s="444">
        <f t="shared" si="1"/>
        <v>35</v>
      </c>
      <c r="F61" s="441">
        <v>1234</v>
      </c>
      <c r="G61" s="319">
        <v>35</v>
      </c>
      <c r="H61" s="319">
        <v>0</v>
      </c>
      <c r="I61" s="319">
        <v>0</v>
      </c>
      <c r="J61" s="764" t="s">
        <v>396</v>
      </c>
      <c r="K61" s="765"/>
    </row>
    <row r="62" spans="1:11">
      <c r="B62" s="81" t="s">
        <v>593</v>
      </c>
      <c r="C62" s="448" t="s">
        <v>397</v>
      </c>
      <c r="D62" s="440">
        <f t="shared" si="0"/>
        <v>539</v>
      </c>
      <c r="E62" s="440">
        <f t="shared" si="1"/>
        <v>10</v>
      </c>
      <c r="F62" s="440">
        <v>539</v>
      </c>
      <c r="G62" s="318">
        <v>10</v>
      </c>
      <c r="H62" s="318">
        <v>0</v>
      </c>
      <c r="I62" s="318">
        <v>0</v>
      </c>
      <c r="J62" s="768" t="s">
        <v>398</v>
      </c>
      <c r="K62" s="769"/>
    </row>
    <row r="63" spans="1:11" s="241" customFormat="1" ht="15" thickBot="1">
      <c r="A63" s="241">
        <v>31</v>
      </c>
      <c r="B63" s="80" t="s">
        <v>364</v>
      </c>
      <c r="C63" s="447" t="s">
        <v>399</v>
      </c>
      <c r="D63" s="444">
        <f t="shared" si="0"/>
        <v>2777</v>
      </c>
      <c r="E63" s="444">
        <f t="shared" si="1"/>
        <v>7</v>
      </c>
      <c r="F63" s="441">
        <v>2777</v>
      </c>
      <c r="G63" s="319">
        <v>7</v>
      </c>
      <c r="H63" s="319">
        <v>0</v>
      </c>
      <c r="I63" s="319">
        <v>0</v>
      </c>
      <c r="J63" s="770" t="s">
        <v>400</v>
      </c>
      <c r="K63" s="771"/>
    </row>
    <row r="64" spans="1:11" ht="23.25" thickTop="1">
      <c r="A64" s="233">
        <v>33</v>
      </c>
      <c r="B64" s="561" t="s">
        <v>322</v>
      </c>
      <c r="C64" s="562" t="s">
        <v>401</v>
      </c>
      <c r="D64" s="444">
        <f t="shared" si="0"/>
        <v>22570</v>
      </c>
      <c r="E64" s="444">
        <f t="shared" si="1"/>
        <v>578</v>
      </c>
      <c r="F64" s="441">
        <v>21482</v>
      </c>
      <c r="G64" s="319">
        <v>359</v>
      </c>
      <c r="H64" s="319">
        <v>1088</v>
      </c>
      <c r="I64" s="319">
        <v>219</v>
      </c>
      <c r="J64" s="770" t="s">
        <v>402</v>
      </c>
      <c r="K64" s="771"/>
    </row>
    <row r="65" spans="1:11" s="241" customFormat="1">
      <c r="B65" s="81" t="s">
        <v>594</v>
      </c>
      <c r="C65" s="448" t="s">
        <v>403</v>
      </c>
      <c r="D65" s="440">
        <f t="shared" si="0"/>
        <v>21259</v>
      </c>
      <c r="E65" s="440">
        <f t="shared" si="1"/>
        <v>560</v>
      </c>
      <c r="F65" s="440">
        <v>20171</v>
      </c>
      <c r="G65" s="318">
        <v>341</v>
      </c>
      <c r="H65" s="318">
        <v>1088</v>
      </c>
      <c r="I65" s="318">
        <v>219</v>
      </c>
      <c r="J65" s="768" t="s">
        <v>404</v>
      </c>
      <c r="K65" s="769"/>
    </row>
    <row r="66" spans="1:11" ht="22.5">
      <c r="B66" s="18" t="s">
        <v>595</v>
      </c>
      <c r="C66" s="450" t="s">
        <v>405</v>
      </c>
      <c r="D66" s="444">
        <f t="shared" si="0"/>
        <v>210</v>
      </c>
      <c r="E66" s="444">
        <f t="shared" si="1"/>
        <v>4</v>
      </c>
      <c r="F66" s="441">
        <v>210</v>
      </c>
      <c r="G66" s="319">
        <v>4</v>
      </c>
      <c r="H66" s="319">
        <v>0</v>
      </c>
      <c r="I66" s="319">
        <v>0</v>
      </c>
      <c r="J66" s="764" t="s">
        <v>406</v>
      </c>
      <c r="K66" s="765"/>
    </row>
    <row r="67" spans="1:11" s="241" customFormat="1">
      <c r="B67" s="81" t="s">
        <v>597</v>
      </c>
      <c r="C67" s="448" t="s">
        <v>407</v>
      </c>
      <c r="D67" s="440">
        <f t="shared" si="0"/>
        <v>632</v>
      </c>
      <c r="E67" s="440">
        <f t="shared" si="1"/>
        <v>8</v>
      </c>
      <c r="F67" s="440">
        <v>632</v>
      </c>
      <c r="G67" s="318">
        <v>8</v>
      </c>
      <c r="H67" s="318">
        <v>0</v>
      </c>
      <c r="I67" s="318">
        <v>0</v>
      </c>
      <c r="J67" s="768" t="s">
        <v>408</v>
      </c>
      <c r="K67" s="769"/>
    </row>
    <row r="68" spans="1:11">
      <c r="A68" s="233">
        <v>3315</v>
      </c>
      <c r="B68" s="18" t="s">
        <v>598</v>
      </c>
      <c r="C68" s="450" t="s">
        <v>409</v>
      </c>
      <c r="D68" s="444">
        <f t="shared" si="0"/>
        <v>469</v>
      </c>
      <c r="E68" s="444">
        <f t="shared" si="1"/>
        <v>6</v>
      </c>
      <c r="F68" s="441">
        <v>469</v>
      </c>
      <c r="G68" s="319">
        <v>6</v>
      </c>
      <c r="H68" s="319">
        <v>0</v>
      </c>
      <c r="I68" s="319">
        <v>0</v>
      </c>
      <c r="J68" s="764" t="s">
        <v>410</v>
      </c>
      <c r="K68" s="765"/>
    </row>
    <row r="69" spans="1:11" s="240" customFormat="1" ht="15" thickBot="1">
      <c r="A69" s="563"/>
      <c r="B69" s="571" t="s">
        <v>289</v>
      </c>
      <c r="C69" s="572" t="s">
        <v>411</v>
      </c>
      <c r="D69" s="559">
        <f t="shared" si="0"/>
        <v>2092</v>
      </c>
      <c r="E69" s="559">
        <f t="shared" si="1"/>
        <v>34</v>
      </c>
      <c r="F69" s="559">
        <v>2076</v>
      </c>
      <c r="G69" s="560">
        <v>30</v>
      </c>
      <c r="H69" s="560">
        <v>16</v>
      </c>
      <c r="I69" s="560">
        <v>4</v>
      </c>
      <c r="J69" s="780" t="s">
        <v>413</v>
      </c>
      <c r="K69" s="781"/>
    </row>
    <row r="70" spans="1:11" ht="22.5" customHeight="1" thickTop="1" thickBot="1">
      <c r="B70" s="573" t="s">
        <v>599</v>
      </c>
      <c r="C70" s="574" t="s">
        <v>600</v>
      </c>
      <c r="D70" s="575">
        <f t="shared" si="0"/>
        <v>647</v>
      </c>
      <c r="E70" s="575">
        <f t="shared" si="1"/>
        <v>11</v>
      </c>
      <c r="F70" s="576">
        <v>638</v>
      </c>
      <c r="G70" s="577">
        <v>9</v>
      </c>
      <c r="H70" s="577">
        <v>9</v>
      </c>
      <c r="I70" s="577">
        <v>2</v>
      </c>
      <c r="J70" s="774" t="s">
        <v>414</v>
      </c>
      <c r="K70" s="775"/>
    </row>
    <row r="71" spans="1:11" s="240" customFormat="1" ht="37.5" customHeight="1" thickTop="1">
      <c r="B71" s="578" t="s">
        <v>601</v>
      </c>
      <c r="C71" s="579" t="s">
        <v>415</v>
      </c>
      <c r="D71" s="580">
        <f t="shared" si="0"/>
        <v>792</v>
      </c>
      <c r="E71" s="580">
        <f t="shared" si="1"/>
        <v>6</v>
      </c>
      <c r="F71" s="580">
        <v>792</v>
      </c>
      <c r="G71" s="581">
        <v>6</v>
      </c>
      <c r="H71" s="581">
        <v>0</v>
      </c>
      <c r="I71" s="581">
        <v>0</v>
      </c>
      <c r="J71" s="776" t="s">
        <v>416</v>
      </c>
      <c r="K71" s="777"/>
    </row>
    <row r="72" spans="1:11">
      <c r="B72" s="18" t="s">
        <v>602</v>
      </c>
      <c r="C72" s="450" t="s">
        <v>417</v>
      </c>
      <c r="D72" s="444">
        <f t="shared" si="0"/>
        <v>80</v>
      </c>
      <c r="E72" s="444">
        <f t="shared" si="1"/>
        <v>3</v>
      </c>
      <c r="F72" s="441">
        <v>80</v>
      </c>
      <c r="G72" s="319">
        <v>3</v>
      </c>
      <c r="H72" s="319">
        <v>0</v>
      </c>
      <c r="I72" s="319">
        <v>0</v>
      </c>
      <c r="J72" s="764" t="s">
        <v>418</v>
      </c>
      <c r="K72" s="765"/>
    </row>
    <row r="73" spans="1:11" s="241" customFormat="1">
      <c r="B73" s="81" t="s">
        <v>603</v>
      </c>
      <c r="C73" s="448" t="s">
        <v>691</v>
      </c>
      <c r="D73" s="440">
        <f t="shared" si="0"/>
        <v>206</v>
      </c>
      <c r="E73" s="440">
        <f t="shared" si="1"/>
        <v>4</v>
      </c>
      <c r="F73" s="440">
        <v>206</v>
      </c>
      <c r="G73" s="318">
        <v>4</v>
      </c>
      <c r="H73" s="318">
        <v>0</v>
      </c>
      <c r="I73" s="318">
        <v>0</v>
      </c>
      <c r="J73" s="768" t="s">
        <v>729</v>
      </c>
      <c r="K73" s="769"/>
    </row>
    <row r="74" spans="1:11">
      <c r="B74" s="322" t="s">
        <v>604</v>
      </c>
      <c r="C74" s="452" t="s">
        <v>419</v>
      </c>
      <c r="D74" s="444">
        <f t="shared" si="0"/>
        <v>367</v>
      </c>
      <c r="E74" s="444">
        <f t="shared" si="1"/>
        <v>10</v>
      </c>
      <c r="F74" s="442">
        <v>360</v>
      </c>
      <c r="G74" s="320">
        <v>8</v>
      </c>
      <c r="H74" s="320">
        <v>7</v>
      </c>
      <c r="I74" s="320">
        <v>2</v>
      </c>
      <c r="J74" s="778" t="s">
        <v>420</v>
      </c>
      <c r="K74" s="779"/>
    </row>
    <row r="75" spans="1:11" s="239" customFormat="1" ht="15">
      <c r="B75" s="8" t="s">
        <v>448</v>
      </c>
      <c r="C75" s="435" t="s">
        <v>421</v>
      </c>
      <c r="D75" s="440">
        <f t="shared" si="0"/>
        <v>1482</v>
      </c>
      <c r="E75" s="440">
        <f t="shared" si="1"/>
        <v>2</v>
      </c>
      <c r="F75" s="440">
        <v>1482</v>
      </c>
      <c r="G75" s="318">
        <v>2</v>
      </c>
      <c r="H75" s="318">
        <v>0</v>
      </c>
      <c r="I75" s="318">
        <v>0</v>
      </c>
      <c r="J75" s="762" t="s">
        <v>422</v>
      </c>
      <c r="K75" s="763"/>
    </row>
    <row r="76" spans="1:11" ht="53.25" customHeight="1">
      <c r="B76" s="18" t="s">
        <v>605</v>
      </c>
      <c r="C76" s="450" t="s">
        <v>423</v>
      </c>
      <c r="D76" s="444">
        <f t="shared" si="0"/>
        <v>1482</v>
      </c>
      <c r="E76" s="444">
        <f t="shared" si="1"/>
        <v>2</v>
      </c>
      <c r="F76" s="441">
        <v>1482</v>
      </c>
      <c r="G76" s="319">
        <v>2</v>
      </c>
      <c r="H76" s="319">
        <v>0</v>
      </c>
      <c r="I76" s="319">
        <v>0</v>
      </c>
      <c r="J76" s="764" t="s">
        <v>424</v>
      </c>
      <c r="K76" s="765"/>
    </row>
    <row r="77" spans="1:11" s="239" customFormat="1" ht="14.25" customHeight="1">
      <c r="B77" s="8" t="s">
        <v>606</v>
      </c>
      <c r="C77" s="435" t="s">
        <v>425</v>
      </c>
      <c r="D77" s="440">
        <f t="shared" si="0"/>
        <v>264</v>
      </c>
      <c r="E77" s="440">
        <f t="shared" si="1"/>
        <v>7</v>
      </c>
      <c r="F77" s="440">
        <v>264</v>
      </c>
      <c r="G77" s="318">
        <v>7</v>
      </c>
      <c r="H77" s="318">
        <v>0</v>
      </c>
      <c r="I77" s="318">
        <v>0</v>
      </c>
      <c r="J77" s="762" t="s">
        <v>426</v>
      </c>
      <c r="K77" s="763"/>
    </row>
    <row r="78" spans="1:11" ht="30" customHeight="1">
      <c r="A78" s="233">
        <v>2591</v>
      </c>
      <c r="B78" s="18" t="s">
        <v>608</v>
      </c>
      <c r="C78" s="450" t="s">
        <v>427</v>
      </c>
      <c r="D78" s="444">
        <f t="shared" ref="D78:D102" si="2">H78+F78</f>
        <v>225</v>
      </c>
      <c r="E78" s="444">
        <f t="shared" ref="E78:E103" si="3">I78+G78</f>
        <v>6</v>
      </c>
      <c r="F78" s="441">
        <v>225</v>
      </c>
      <c r="G78" s="319">
        <v>6</v>
      </c>
      <c r="H78" s="319">
        <v>0</v>
      </c>
      <c r="I78" s="319">
        <v>0</v>
      </c>
      <c r="J78" s="764" t="s">
        <v>428</v>
      </c>
      <c r="K78" s="765"/>
    </row>
    <row r="79" spans="1:11" s="238" customFormat="1" ht="15">
      <c r="A79" s="238">
        <v>2592</v>
      </c>
      <c r="B79" s="81" t="s">
        <v>558</v>
      </c>
      <c r="C79" s="448" t="s">
        <v>429</v>
      </c>
      <c r="D79" s="440">
        <f t="shared" si="2"/>
        <v>39</v>
      </c>
      <c r="E79" s="440">
        <f t="shared" si="3"/>
        <v>1</v>
      </c>
      <c r="F79" s="440">
        <v>39</v>
      </c>
      <c r="G79" s="318">
        <v>1</v>
      </c>
      <c r="H79" s="318">
        <v>0</v>
      </c>
      <c r="I79" s="318">
        <v>0</v>
      </c>
      <c r="J79" s="768" t="s">
        <v>431</v>
      </c>
      <c r="K79" s="769"/>
    </row>
    <row r="80" spans="1:11" ht="15" thickBot="1">
      <c r="A80" s="233">
        <v>2599</v>
      </c>
      <c r="B80" s="566" t="s">
        <v>609</v>
      </c>
      <c r="C80" s="567" t="s">
        <v>432</v>
      </c>
      <c r="D80" s="568">
        <f t="shared" si="2"/>
        <v>49</v>
      </c>
      <c r="E80" s="568">
        <f t="shared" si="3"/>
        <v>1</v>
      </c>
      <c r="F80" s="569">
        <v>49</v>
      </c>
      <c r="G80" s="570">
        <v>1</v>
      </c>
      <c r="H80" s="570">
        <v>0</v>
      </c>
      <c r="I80" s="570">
        <v>0</v>
      </c>
      <c r="J80" s="772" t="s">
        <v>433</v>
      </c>
      <c r="K80" s="773"/>
    </row>
    <row r="81" spans="1:11" ht="15" thickTop="1">
      <c r="A81" s="233">
        <v>2740</v>
      </c>
      <c r="B81" s="18" t="s">
        <v>610</v>
      </c>
      <c r="C81" s="450" t="s">
        <v>434</v>
      </c>
      <c r="D81" s="444">
        <f t="shared" si="2"/>
        <v>49</v>
      </c>
      <c r="E81" s="444">
        <f t="shared" si="3"/>
        <v>1</v>
      </c>
      <c r="F81" s="565">
        <v>49</v>
      </c>
      <c r="G81" s="565">
        <v>1</v>
      </c>
      <c r="H81" s="565">
        <v>0</v>
      </c>
      <c r="I81" s="565">
        <v>0</v>
      </c>
      <c r="J81" s="765" t="s">
        <v>435</v>
      </c>
      <c r="K81" s="765"/>
    </row>
    <row r="82" spans="1:11" s="239" customFormat="1" ht="15">
      <c r="A82" s="239">
        <v>2790</v>
      </c>
      <c r="B82" s="8" t="s">
        <v>518</v>
      </c>
      <c r="C82" s="435" t="s">
        <v>436</v>
      </c>
      <c r="D82" s="440">
        <f t="shared" si="2"/>
        <v>4392</v>
      </c>
      <c r="E82" s="440">
        <f t="shared" si="3"/>
        <v>205</v>
      </c>
      <c r="F82" s="440">
        <v>3804</v>
      </c>
      <c r="G82" s="318">
        <v>70</v>
      </c>
      <c r="H82" s="318">
        <v>588</v>
      </c>
      <c r="I82" s="318">
        <v>135</v>
      </c>
      <c r="J82" s="762" t="s">
        <v>437</v>
      </c>
      <c r="K82" s="763"/>
    </row>
    <row r="83" spans="1:11">
      <c r="A83" s="233">
        <v>28</v>
      </c>
      <c r="B83" s="18" t="s">
        <v>611</v>
      </c>
      <c r="C83" s="450" t="s">
        <v>436</v>
      </c>
      <c r="D83" s="444">
        <f t="shared" si="2"/>
        <v>4392</v>
      </c>
      <c r="E83" s="444">
        <f t="shared" si="3"/>
        <v>205</v>
      </c>
      <c r="F83" s="441">
        <v>3804</v>
      </c>
      <c r="G83" s="319">
        <v>70</v>
      </c>
      <c r="H83" s="319">
        <v>588</v>
      </c>
      <c r="I83" s="319">
        <v>135</v>
      </c>
      <c r="J83" s="764" t="s">
        <v>438</v>
      </c>
      <c r="K83" s="765"/>
    </row>
    <row r="84" spans="1:11">
      <c r="A84" s="283"/>
      <c r="B84" s="8" t="s">
        <v>340</v>
      </c>
      <c r="C84" s="435" t="s">
        <v>439</v>
      </c>
      <c r="D84" s="440">
        <f t="shared" si="2"/>
        <v>182</v>
      </c>
      <c r="E84" s="440">
        <f t="shared" si="3"/>
        <v>5</v>
      </c>
      <c r="F84" s="440">
        <v>182</v>
      </c>
      <c r="G84" s="318">
        <v>5</v>
      </c>
      <c r="H84" s="318">
        <v>0</v>
      </c>
      <c r="I84" s="318">
        <v>0</v>
      </c>
      <c r="J84" s="762" t="s">
        <v>440</v>
      </c>
      <c r="K84" s="763"/>
    </row>
    <row r="85" spans="1:11" s="239" customFormat="1" ht="15">
      <c r="A85" s="239">
        <v>2810</v>
      </c>
      <c r="B85" s="18" t="s">
        <v>612</v>
      </c>
      <c r="C85" s="450" t="s">
        <v>441</v>
      </c>
      <c r="D85" s="444">
        <f t="shared" si="2"/>
        <v>99</v>
      </c>
      <c r="E85" s="444">
        <f t="shared" si="3"/>
        <v>1</v>
      </c>
      <c r="F85" s="441">
        <v>99</v>
      </c>
      <c r="G85" s="319">
        <v>1</v>
      </c>
      <c r="H85" s="319">
        <v>0</v>
      </c>
      <c r="I85" s="319">
        <v>0</v>
      </c>
      <c r="J85" s="764" t="s">
        <v>442</v>
      </c>
      <c r="K85" s="765"/>
    </row>
    <row r="86" spans="1:11">
      <c r="A86" s="233">
        <v>2820</v>
      </c>
      <c r="B86" s="81" t="s">
        <v>613</v>
      </c>
      <c r="C86" s="448" t="s">
        <v>443</v>
      </c>
      <c r="D86" s="440">
        <f t="shared" si="2"/>
        <v>83</v>
      </c>
      <c r="E86" s="440">
        <f t="shared" si="3"/>
        <v>4</v>
      </c>
      <c r="F86" s="440">
        <v>83</v>
      </c>
      <c r="G86" s="318">
        <v>4</v>
      </c>
      <c r="H86" s="318">
        <v>0</v>
      </c>
      <c r="I86" s="318">
        <v>0</v>
      </c>
      <c r="J86" s="768" t="s">
        <v>444</v>
      </c>
      <c r="K86" s="769"/>
    </row>
    <row r="87" spans="1:11" s="239" customFormat="1" ht="15">
      <c r="A87" s="239">
        <v>29</v>
      </c>
      <c r="B87" s="80" t="s">
        <v>374</v>
      </c>
      <c r="C87" s="447" t="s">
        <v>445</v>
      </c>
      <c r="D87" s="444">
        <f t="shared" si="2"/>
        <v>2621</v>
      </c>
      <c r="E87" s="444">
        <f t="shared" si="3"/>
        <v>54</v>
      </c>
      <c r="F87" s="441">
        <v>2566</v>
      </c>
      <c r="G87" s="319">
        <v>37</v>
      </c>
      <c r="H87" s="319">
        <v>55</v>
      </c>
      <c r="I87" s="319">
        <v>17</v>
      </c>
      <c r="J87" s="770" t="s">
        <v>446</v>
      </c>
      <c r="K87" s="771"/>
    </row>
    <row r="88" spans="1:11">
      <c r="A88" s="233">
        <v>2920</v>
      </c>
      <c r="B88" s="81" t="s">
        <v>614</v>
      </c>
      <c r="C88" s="448" t="s">
        <v>447</v>
      </c>
      <c r="D88" s="440">
        <f t="shared" si="2"/>
        <v>106</v>
      </c>
      <c r="E88" s="440">
        <f t="shared" si="3"/>
        <v>7</v>
      </c>
      <c r="F88" s="440">
        <v>97</v>
      </c>
      <c r="G88" s="318">
        <v>4</v>
      </c>
      <c r="H88" s="318">
        <v>9</v>
      </c>
      <c r="I88" s="318">
        <v>3</v>
      </c>
      <c r="J88" s="768" t="s">
        <v>449</v>
      </c>
      <c r="K88" s="769"/>
    </row>
    <row r="89" spans="1:11" s="239" customFormat="1" ht="15">
      <c r="A89" s="239">
        <v>2930</v>
      </c>
      <c r="B89" s="18" t="s">
        <v>728</v>
      </c>
      <c r="C89" s="450" t="s">
        <v>450</v>
      </c>
      <c r="D89" s="444">
        <f t="shared" si="2"/>
        <v>28</v>
      </c>
      <c r="E89" s="444">
        <f t="shared" si="3"/>
        <v>9</v>
      </c>
      <c r="F89" s="441">
        <v>0</v>
      </c>
      <c r="G89" s="319">
        <v>0</v>
      </c>
      <c r="H89" s="319">
        <v>28</v>
      </c>
      <c r="I89" s="319">
        <v>9</v>
      </c>
      <c r="J89" s="764" t="s">
        <v>451</v>
      </c>
      <c r="K89" s="765"/>
    </row>
    <row r="90" spans="1:11">
      <c r="A90" s="242" t="s">
        <v>473</v>
      </c>
      <c r="B90" s="81" t="s">
        <v>615</v>
      </c>
      <c r="C90" s="448" t="s">
        <v>452</v>
      </c>
      <c r="D90" s="440">
        <f t="shared" si="2"/>
        <v>2064</v>
      </c>
      <c r="E90" s="440">
        <f t="shared" si="3"/>
        <v>20</v>
      </c>
      <c r="F90" s="440">
        <v>2046</v>
      </c>
      <c r="G90" s="318">
        <v>15</v>
      </c>
      <c r="H90" s="318">
        <v>18</v>
      </c>
      <c r="I90" s="318">
        <v>5</v>
      </c>
      <c r="J90" s="768" t="s">
        <v>453</v>
      </c>
      <c r="K90" s="769"/>
    </row>
    <row r="91" spans="1:11" ht="15">
      <c r="B91" s="117" t="s">
        <v>454</v>
      </c>
      <c r="C91" s="449" t="s">
        <v>455</v>
      </c>
      <c r="D91" s="444">
        <f t="shared" si="2"/>
        <v>4065</v>
      </c>
      <c r="E91" s="444">
        <f t="shared" si="3"/>
        <v>8</v>
      </c>
      <c r="F91" s="442">
        <v>4065</v>
      </c>
      <c r="G91" s="320">
        <v>8</v>
      </c>
      <c r="H91" s="320">
        <v>0</v>
      </c>
      <c r="I91" s="320">
        <v>0</v>
      </c>
      <c r="J91" s="760" t="s">
        <v>456</v>
      </c>
      <c r="K91" s="761"/>
    </row>
    <row r="92" spans="1:11">
      <c r="B92" s="79" t="s">
        <v>616</v>
      </c>
      <c r="C92" s="435" t="s">
        <v>455</v>
      </c>
      <c r="D92" s="440">
        <f t="shared" si="2"/>
        <v>4065</v>
      </c>
      <c r="E92" s="440">
        <f t="shared" si="3"/>
        <v>8</v>
      </c>
      <c r="F92" s="440">
        <v>4065</v>
      </c>
      <c r="G92" s="318">
        <v>8</v>
      </c>
      <c r="H92" s="318">
        <v>0</v>
      </c>
      <c r="I92" s="318">
        <v>0</v>
      </c>
      <c r="J92" s="762" t="s">
        <v>457</v>
      </c>
      <c r="K92" s="763"/>
    </row>
    <row r="93" spans="1:11" ht="26.25" customHeight="1">
      <c r="B93" s="117" t="s">
        <v>458</v>
      </c>
      <c r="C93" s="449" t="s">
        <v>459</v>
      </c>
      <c r="D93" s="444">
        <f t="shared" si="2"/>
        <v>2228</v>
      </c>
      <c r="E93" s="444">
        <f t="shared" si="3"/>
        <v>41</v>
      </c>
      <c r="F93" s="442">
        <v>2228</v>
      </c>
      <c r="G93" s="320">
        <v>41</v>
      </c>
      <c r="H93" s="320">
        <v>0</v>
      </c>
      <c r="I93" s="320">
        <v>0</v>
      </c>
      <c r="J93" s="760" t="s">
        <v>460</v>
      </c>
      <c r="K93" s="761"/>
    </row>
    <row r="94" spans="1:11">
      <c r="B94" s="79" t="s">
        <v>367</v>
      </c>
      <c r="C94" s="435" t="s">
        <v>461</v>
      </c>
      <c r="D94" s="440">
        <f t="shared" si="2"/>
        <v>705</v>
      </c>
      <c r="E94" s="440">
        <f t="shared" si="3"/>
        <v>12</v>
      </c>
      <c r="F94" s="440">
        <v>705</v>
      </c>
      <c r="G94" s="318">
        <v>12</v>
      </c>
      <c r="H94" s="318">
        <v>0</v>
      </c>
      <c r="I94" s="318">
        <v>0</v>
      </c>
      <c r="J94" s="762" t="s">
        <v>462</v>
      </c>
      <c r="K94" s="763"/>
    </row>
    <row r="95" spans="1:11">
      <c r="B95" s="18" t="s">
        <v>617</v>
      </c>
      <c r="C95" s="450" t="s">
        <v>461</v>
      </c>
      <c r="D95" s="444">
        <f t="shared" si="2"/>
        <v>705</v>
      </c>
      <c r="E95" s="444">
        <f t="shared" si="3"/>
        <v>12</v>
      </c>
      <c r="F95" s="441">
        <v>705</v>
      </c>
      <c r="G95" s="319">
        <v>12</v>
      </c>
      <c r="H95" s="319">
        <v>0</v>
      </c>
      <c r="I95" s="319">
        <v>0</v>
      </c>
      <c r="J95" s="764" t="s">
        <v>462</v>
      </c>
      <c r="K95" s="765"/>
    </row>
    <row r="96" spans="1:11" ht="22.5">
      <c r="B96" s="24" t="s">
        <v>363</v>
      </c>
      <c r="C96" s="453" t="s">
        <v>463</v>
      </c>
      <c r="D96" s="440">
        <f t="shared" si="2"/>
        <v>1293</v>
      </c>
      <c r="E96" s="440">
        <f t="shared" si="3"/>
        <v>21</v>
      </c>
      <c r="F96" s="440">
        <v>1293</v>
      </c>
      <c r="G96" s="318">
        <v>21</v>
      </c>
      <c r="H96" s="318">
        <v>0</v>
      </c>
      <c r="I96" s="318">
        <v>0</v>
      </c>
      <c r="J96" s="766" t="s">
        <v>464</v>
      </c>
      <c r="K96" s="767"/>
    </row>
    <row r="97" spans="2:11">
      <c r="B97" s="18" t="s">
        <v>618</v>
      </c>
      <c r="C97" s="450" t="s">
        <v>619</v>
      </c>
      <c r="D97" s="444">
        <f t="shared" si="2"/>
        <v>473</v>
      </c>
      <c r="E97" s="444">
        <f t="shared" si="3"/>
        <v>5</v>
      </c>
      <c r="F97" s="441">
        <v>473</v>
      </c>
      <c r="G97" s="319">
        <v>5</v>
      </c>
      <c r="H97" s="319">
        <v>0</v>
      </c>
      <c r="I97" s="319">
        <v>0</v>
      </c>
      <c r="J97" s="764" t="s">
        <v>727</v>
      </c>
      <c r="K97" s="765"/>
    </row>
    <row r="98" spans="2:11">
      <c r="B98" s="81" t="s">
        <v>620</v>
      </c>
      <c r="C98" s="448" t="s">
        <v>465</v>
      </c>
      <c r="D98" s="440">
        <f t="shared" si="2"/>
        <v>407</v>
      </c>
      <c r="E98" s="440">
        <f t="shared" si="3"/>
        <v>6</v>
      </c>
      <c r="F98" s="440">
        <v>407</v>
      </c>
      <c r="G98" s="318">
        <v>6</v>
      </c>
      <c r="H98" s="318">
        <v>0</v>
      </c>
      <c r="I98" s="318">
        <v>0</v>
      </c>
      <c r="J98" s="768" t="s">
        <v>466</v>
      </c>
      <c r="K98" s="769"/>
    </row>
    <row r="99" spans="2:11">
      <c r="B99" s="18" t="s">
        <v>621</v>
      </c>
      <c r="C99" s="450" t="s">
        <v>467</v>
      </c>
      <c r="D99" s="444">
        <f t="shared" si="2"/>
        <v>249</v>
      </c>
      <c r="E99" s="444">
        <f t="shared" si="3"/>
        <v>2</v>
      </c>
      <c r="F99" s="441">
        <v>249</v>
      </c>
      <c r="G99" s="319">
        <v>2</v>
      </c>
      <c r="H99" s="319">
        <v>0</v>
      </c>
      <c r="I99" s="319">
        <v>0</v>
      </c>
      <c r="J99" s="764" t="s">
        <v>468</v>
      </c>
      <c r="K99" s="765"/>
    </row>
    <row r="100" spans="2:11">
      <c r="B100" s="81" t="s">
        <v>622</v>
      </c>
      <c r="C100" s="448" t="s">
        <v>469</v>
      </c>
      <c r="D100" s="440">
        <f t="shared" si="2"/>
        <v>164</v>
      </c>
      <c r="E100" s="440">
        <f t="shared" si="3"/>
        <v>8</v>
      </c>
      <c r="F100" s="440">
        <v>164</v>
      </c>
      <c r="G100" s="318">
        <v>8</v>
      </c>
      <c r="H100" s="318">
        <v>0</v>
      </c>
      <c r="I100" s="318">
        <v>0</v>
      </c>
      <c r="J100" s="768" t="s">
        <v>470</v>
      </c>
      <c r="K100" s="769"/>
    </row>
    <row r="101" spans="2:11" ht="22.5">
      <c r="B101" s="80" t="s">
        <v>430</v>
      </c>
      <c r="C101" s="447" t="s">
        <v>471</v>
      </c>
      <c r="D101" s="444">
        <f t="shared" si="2"/>
        <v>230</v>
      </c>
      <c r="E101" s="444">
        <f t="shared" si="3"/>
        <v>8</v>
      </c>
      <c r="F101" s="441">
        <v>230</v>
      </c>
      <c r="G101" s="319">
        <v>8</v>
      </c>
      <c r="H101" s="319">
        <v>0</v>
      </c>
      <c r="I101" s="319">
        <v>0</v>
      </c>
      <c r="J101" s="770" t="s">
        <v>472</v>
      </c>
      <c r="K101" s="771"/>
    </row>
    <row r="102" spans="2:11" ht="24" customHeight="1">
      <c r="B102" s="81" t="s">
        <v>623</v>
      </c>
      <c r="C102" s="448" t="s">
        <v>471</v>
      </c>
      <c r="D102" s="440">
        <f t="shared" si="2"/>
        <v>230</v>
      </c>
      <c r="E102" s="440">
        <f t="shared" si="3"/>
        <v>8</v>
      </c>
      <c r="F102" s="440">
        <v>230</v>
      </c>
      <c r="G102" s="318">
        <v>8</v>
      </c>
      <c r="H102" s="318">
        <v>0</v>
      </c>
      <c r="I102" s="318">
        <v>0</v>
      </c>
      <c r="J102" s="754" t="s">
        <v>472</v>
      </c>
      <c r="K102" s="755"/>
    </row>
    <row r="103" spans="2:11" ht="30.6" customHeight="1">
      <c r="B103" s="756" t="s">
        <v>473</v>
      </c>
      <c r="C103" s="757"/>
      <c r="D103" s="495">
        <f>H103+F103</f>
        <v>151238</v>
      </c>
      <c r="E103" s="495">
        <f t="shared" si="3"/>
        <v>3416</v>
      </c>
      <c r="F103" s="496">
        <v>143066</v>
      </c>
      <c r="G103" s="496">
        <v>1664</v>
      </c>
      <c r="H103" s="496">
        <v>8172</v>
      </c>
      <c r="I103" s="496">
        <v>1752</v>
      </c>
      <c r="J103" s="758" t="s">
        <v>474</v>
      </c>
      <c r="K103" s="759"/>
    </row>
  </sheetData>
  <mergeCells count="108">
    <mergeCell ref="J14:K14"/>
    <mergeCell ref="J15:K15"/>
    <mergeCell ref="B8:B11"/>
    <mergeCell ref="C8:C11"/>
    <mergeCell ref="D8:E9"/>
    <mergeCell ref="F8:G8"/>
    <mergeCell ref="H8:I8"/>
    <mergeCell ref="J8:K11"/>
    <mergeCell ref="F9:G9"/>
    <mergeCell ref="H9:I9"/>
    <mergeCell ref="C3:J3"/>
    <mergeCell ref="C4:J4"/>
    <mergeCell ref="C5:J5"/>
    <mergeCell ref="C6:J6"/>
    <mergeCell ref="B7:C7"/>
    <mergeCell ref="D7:I7"/>
    <mergeCell ref="J7:K7"/>
    <mergeCell ref="J12:K12"/>
    <mergeCell ref="J13:K13"/>
    <mergeCell ref="J16:K16"/>
    <mergeCell ref="J17:K17"/>
    <mergeCell ref="J18:K18"/>
    <mergeCell ref="J19:K19"/>
    <mergeCell ref="J20:K20"/>
    <mergeCell ref="J21:K21"/>
    <mergeCell ref="J35:K35"/>
    <mergeCell ref="J22:K22"/>
    <mergeCell ref="J24:K24"/>
    <mergeCell ref="J25:K25"/>
    <mergeCell ref="J26:K26"/>
    <mergeCell ref="J29:K29"/>
    <mergeCell ref="J30:K30"/>
    <mergeCell ref="J31:K31"/>
    <mergeCell ref="J32:K32"/>
    <mergeCell ref="J33:K33"/>
    <mergeCell ref="J34:K34"/>
    <mergeCell ref="J23:K23"/>
    <mergeCell ref="J36:K36"/>
    <mergeCell ref="J27:K27"/>
    <mergeCell ref="J28:K28"/>
    <mergeCell ref="J42:K42"/>
    <mergeCell ref="J43:K43"/>
    <mergeCell ref="J44:K44"/>
    <mergeCell ref="J45:K45"/>
    <mergeCell ref="J46:K46"/>
    <mergeCell ref="J47:K47"/>
    <mergeCell ref="J37:K37"/>
    <mergeCell ref="J38:K38"/>
    <mergeCell ref="J39:K39"/>
    <mergeCell ref="J40:K40"/>
    <mergeCell ref="J41:K41"/>
    <mergeCell ref="J60:K60"/>
    <mergeCell ref="J61:K61"/>
    <mergeCell ref="J63:K63"/>
    <mergeCell ref="J66:K66"/>
    <mergeCell ref="J67:K67"/>
    <mergeCell ref="J68:K68"/>
    <mergeCell ref="J69:K69"/>
    <mergeCell ref="J48:K48"/>
    <mergeCell ref="J49:K49"/>
    <mergeCell ref="J50:K50"/>
    <mergeCell ref="J51:K51"/>
    <mergeCell ref="J64:K64"/>
    <mergeCell ref="J52:K52"/>
    <mergeCell ref="J53:K53"/>
    <mergeCell ref="J55:K55"/>
    <mergeCell ref="J57:K57"/>
    <mergeCell ref="J58:K58"/>
    <mergeCell ref="J59:K59"/>
    <mergeCell ref="J54:K54"/>
    <mergeCell ref="J56:K56"/>
    <mergeCell ref="J90:K90"/>
    <mergeCell ref="J101:K101"/>
    <mergeCell ref="J88:K88"/>
    <mergeCell ref="J89:K89"/>
    <mergeCell ref="J62:K62"/>
    <mergeCell ref="J84:K84"/>
    <mergeCell ref="J81:K81"/>
    <mergeCell ref="J82:K82"/>
    <mergeCell ref="J83:K83"/>
    <mergeCell ref="J85:K85"/>
    <mergeCell ref="J86:K86"/>
    <mergeCell ref="J87:K87"/>
    <mergeCell ref="J76:K76"/>
    <mergeCell ref="J77:K77"/>
    <mergeCell ref="J78:K78"/>
    <mergeCell ref="J79:K79"/>
    <mergeCell ref="J80:K80"/>
    <mergeCell ref="J70:K70"/>
    <mergeCell ref="J71:K71"/>
    <mergeCell ref="J72:K72"/>
    <mergeCell ref="J73:K73"/>
    <mergeCell ref="J74:K74"/>
    <mergeCell ref="J75:K75"/>
    <mergeCell ref="J65:K65"/>
    <mergeCell ref="J102:K102"/>
    <mergeCell ref="B103:C103"/>
    <mergeCell ref="J103:K103"/>
    <mergeCell ref="J91:K91"/>
    <mergeCell ref="J92:K92"/>
    <mergeCell ref="J93:K93"/>
    <mergeCell ref="J94:K94"/>
    <mergeCell ref="J95:K95"/>
    <mergeCell ref="J96:K96"/>
    <mergeCell ref="J97:K97"/>
    <mergeCell ref="J98:K98"/>
    <mergeCell ref="J99:K99"/>
    <mergeCell ref="J100:K100"/>
  </mergeCells>
  <printOptions horizontalCentered="1"/>
  <pageMargins left="0" right="0" top="0.196527777777778" bottom="0" header="0.31458333333333299" footer="0.31458333333333299"/>
  <pageSetup paperSize="9" scale="70" orientation="landscape" r:id="rId1"/>
  <rowBreaks count="2" manualBreakCount="2">
    <brk id="42" min="1" max="10" man="1"/>
    <brk id="71" min="1" max="10" man="1"/>
  </rowBreaks>
  <ignoredErrors>
    <ignoredError sqref="B13:C13 B94:C103 B93 K93 B24:C50 B51:C51 B52:C63 B64:C65 B67:C80 B66:C66 J13:K13 J94:K103 J24:K50 J51:K51 J52:K63 J64:K65 J67:K80 J66 J14:K22 B14:C22 B81:C92 J81:K92"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of Industry &amp; Energy Statistics 2021</EnglishTitle>
    <PublishingRollupImage xmlns="http://schemas.microsoft.com/sharepoint/v3" xsi:nil="true"/>
    <TaxCatchAll xmlns="b1657202-86a7-46c3-ba71-02bb0da5a392">
      <Value>755</Value>
      <Value>735</Value>
      <Value>734</Value>
      <Value>733</Value>
      <Value>732</Value>
      <Value>714</Value>
    </TaxCatchAll>
    <DocType xmlns="b1657202-86a7-46c3-ba71-02bb0da5a392">
      <Value>Publication</Value>
    </DocType>
    <DocumentDescription xmlns="b1657202-86a7-46c3-ba71-02bb0da5a392">النشرة السنوية لإحصاءات الطاقة والصناعة 2021</DocumentDescription>
    <DocPeriodicity xmlns="423524d6-f9d7-4b47-aadf-7b8f6888b7b0">Annual</DocPeriodicity>
    <DocumentDescription0 xmlns="423524d6-f9d7-4b47-aadf-7b8f6888b7b0">The Annual Bulletin of Industry &amp; Energy Statistics 2021</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Qatar</TermName>
          <TermId xmlns="http://schemas.microsoft.com/office/infopath/2007/PartnerControls">7dd625fb-5e26-4a0d-87ed-82285b0d7c4a</TermId>
        </TermInfo>
        <TermInfo xmlns="http://schemas.microsoft.com/office/infopath/2007/PartnerControls">
          <TermName xmlns="http://schemas.microsoft.com/office/infopath/2007/PartnerControls">Doha</TermName>
          <TermId xmlns="http://schemas.microsoft.com/office/infopath/2007/PartnerControls">27987deb-6a8a-40ba-8503-1069d602c9f7</TermId>
        </TermInfo>
        <TermInfo xmlns="http://schemas.microsoft.com/office/infopath/2007/PartnerControls">
          <TermName xmlns="http://schemas.microsoft.com/office/infopath/2007/PartnerControls">Economic</TermName>
          <TermId xmlns="http://schemas.microsoft.com/office/infopath/2007/PartnerControls">6085dc75-eb92-49a2-825d-d93bad98022e</TermId>
        </TermInfo>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s>
    </TaxKeywordTaxHTField>
    <Year xmlns="b1657202-86a7-46c3-ba71-02bb0da5a392">2021</Year>
    <PublishingStartDate xmlns="http://schemas.microsoft.com/sharepoint/v3" xsi:nil="true"/>
    <Visible xmlns="b1657202-86a7-46c3-ba71-02bb0da5a392">true</Visible>
    <ArabicTitle xmlns="b1657202-86a7-46c3-ba71-02bb0da5a392">النشرة السنوية لإحصاءات الطاقة والصناعة 2021</ArabicTitl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1C8E8E-D2A5-4778-BDB0-B0B06223EE5B}">
  <ds:schemaRefs>
    <ds:schemaRef ds:uri="http://schemas.microsoft.com/office/2006/documentManagement/types"/>
    <ds:schemaRef ds:uri="http://schemas.microsoft.com/sharepoint/v3"/>
    <ds:schemaRef ds:uri="http://purl.org/dc/terms/"/>
    <ds:schemaRef ds:uri="http://www.w3.org/XML/1998/namespace"/>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423524d6-f9d7-4b47-aadf-7b8f6888b7b0"/>
    <ds:schemaRef ds:uri="b1657202-86a7-46c3-ba71-02bb0da5a392"/>
    <ds:schemaRef ds:uri="http://purl.org/dc/dcmitype/"/>
  </ds:schemaRefs>
</ds:datastoreItem>
</file>

<file path=customXml/itemProps2.xml><?xml version="1.0" encoding="utf-8"?>
<ds:datastoreItem xmlns:ds="http://schemas.openxmlformats.org/officeDocument/2006/customXml" ds:itemID="{16FE3AB6-3E66-484C-BD13-A25B83E570C0}">
  <ds:schemaRefs>
    <ds:schemaRef ds:uri="http://schemas.microsoft.com/sharepoint/v3/contenttype/forms"/>
  </ds:schemaRefs>
</ds:datastoreItem>
</file>

<file path=customXml/itemProps3.xml><?xml version="1.0" encoding="utf-8"?>
<ds:datastoreItem xmlns:ds="http://schemas.openxmlformats.org/officeDocument/2006/customXml" ds:itemID="{F94B7834-45A0-492B-9907-0B429D60AC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48</vt:i4>
      </vt:variant>
    </vt:vector>
  </HeadingPairs>
  <TitlesOfParts>
    <vt:vector size="77" baseType="lpstr">
      <vt:lpstr>Cover</vt:lpstr>
      <vt:lpstr>First </vt:lpstr>
      <vt:lpstr>Preface </vt:lpstr>
      <vt:lpstr>Index</vt:lpstr>
      <vt:lpstr>Introduction</vt:lpstr>
      <vt:lpstr>Data </vt:lpstr>
      <vt:lpstr>Concepts  </vt:lpstr>
      <vt:lpstr>CH1</vt:lpstr>
      <vt:lpstr>1</vt:lpstr>
      <vt:lpstr>CH2</vt:lpstr>
      <vt:lpstr>2 </vt:lpstr>
      <vt:lpstr>3 </vt:lpstr>
      <vt:lpstr>4 </vt:lpstr>
      <vt:lpstr>5 </vt:lpstr>
      <vt:lpstr>6</vt:lpstr>
      <vt:lpstr>CH3</vt:lpstr>
      <vt:lpstr>7</vt:lpstr>
      <vt:lpstr>8</vt:lpstr>
      <vt:lpstr>9</vt:lpstr>
      <vt:lpstr>10</vt:lpstr>
      <vt:lpstr>11 </vt:lpstr>
      <vt:lpstr>CH4</vt:lpstr>
      <vt:lpstr>12</vt:lpstr>
      <vt:lpstr>13</vt:lpstr>
      <vt:lpstr>14</vt:lpstr>
      <vt:lpstr>15</vt:lpstr>
      <vt:lpstr>16</vt:lpstr>
      <vt:lpstr>17</vt:lpstr>
      <vt:lpstr>18 </vt:lpstr>
      <vt:lpstr>'1'!Print_Area</vt:lpstr>
      <vt:lpstr>'10'!Print_Area</vt:lpstr>
      <vt:lpstr>'11 '!Print_Area</vt:lpstr>
      <vt:lpstr>'12'!Print_Area</vt:lpstr>
      <vt:lpstr>'13'!Print_Area</vt:lpstr>
      <vt:lpstr>'15'!Print_Area</vt:lpstr>
      <vt:lpstr>'16'!Print_Area</vt:lpstr>
      <vt:lpstr>'17'!Print_Area</vt:lpstr>
      <vt:lpstr>'18 '!Print_Area</vt:lpstr>
      <vt:lpstr>'2 '!Print_Area</vt:lpstr>
      <vt:lpstr>'3 '!Print_Area</vt:lpstr>
      <vt:lpstr>'4 '!Print_Area</vt:lpstr>
      <vt:lpstr>'5 '!Print_Area</vt:lpstr>
      <vt:lpstr>'7'!Print_Area</vt:lpstr>
      <vt:lpstr>'8'!Print_Area</vt:lpstr>
      <vt:lpstr>'9'!Print_Area</vt:lpstr>
      <vt:lpstr>'CH1'!Print_Area</vt:lpstr>
      <vt:lpstr>'CH2'!Print_Area</vt:lpstr>
      <vt:lpstr>'CH3'!Print_Area</vt:lpstr>
      <vt:lpstr>'CH4'!Print_Area</vt:lpstr>
      <vt:lpstr>'Concepts  '!Print_Area</vt:lpstr>
      <vt:lpstr>Cover!Print_Area</vt:lpstr>
      <vt:lpstr>'Data '!Print_Area</vt:lpstr>
      <vt:lpstr>'First '!Print_Area</vt:lpstr>
      <vt:lpstr>Index!Print_Area</vt:lpstr>
      <vt:lpstr>Introduction!Print_Area</vt:lpstr>
      <vt:lpstr>'Preface '!Print_Area</vt:lpstr>
      <vt:lpstr>'1'!Print_Titles</vt:lpstr>
      <vt:lpstr>'10'!Print_Titles</vt:lpstr>
      <vt:lpstr>'11 '!Print_Titles</vt:lpstr>
      <vt:lpstr>'12'!Print_Titles</vt:lpstr>
      <vt:lpstr>'13'!Print_Titles</vt:lpstr>
      <vt:lpstr>'15'!Print_Titles</vt:lpstr>
      <vt:lpstr>'16'!Print_Titles</vt:lpstr>
      <vt:lpstr>'17'!Print_Titles</vt:lpstr>
      <vt:lpstr>'18 '!Print_Titles</vt:lpstr>
      <vt:lpstr>'2 '!Print_Titles</vt:lpstr>
      <vt:lpstr>'3 '!Print_Titles</vt:lpstr>
      <vt:lpstr>'4 '!Print_Titles</vt:lpstr>
      <vt:lpstr>'5 '!Print_Titles</vt:lpstr>
      <vt:lpstr>'6'!Print_Titles</vt:lpstr>
      <vt:lpstr>'7'!Print_Titles</vt:lpstr>
      <vt:lpstr>'8'!Print_Titles</vt:lpstr>
      <vt:lpstr>'9'!Print_Titles</vt:lpstr>
      <vt:lpstr>'Concepts  '!Print_Titles</vt:lpstr>
      <vt:lpstr>'Data '!Print_Titles</vt:lpstr>
      <vt:lpstr>Index!Print_Titles</vt:lpstr>
      <vt:lpstr>Introduction!Print_Titles</vt:lpstr>
    </vt:vector>
  </TitlesOfParts>
  <Company>Planning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of Industry &amp; Energy Statistics 2020</dc:title>
  <dc:creator>saber</dc:creator>
  <cp:keywords>Qatar; Statistics; Economic; Planning and Statistics Authority; Doha; PSA</cp:keywords>
  <cp:lastModifiedBy>Wadha Mohammed Nasser Alhajri</cp:lastModifiedBy>
  <cp:lastPrinted>2023-07-19T08:26:50Z</cp:lastPrinted>
  <dcterms:created xsi:type="dcterms:W3CDTF">2008-02-05T08:44:00Z</dcterms:created>
  <dcterms:modified xsi:type="dcterms:W3CDTF">2023-07-19T09:26:53Z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1033-10.2.0.5824</vt:lpwstr>
  </property>
  <property fmtid="{D5CDD505-2E9C-101B-9397-08002B2CF9AE}" pid="3" name="ContentTypeId">
    <vt:lpwstr>0x0101005B6F1207514BA84095F136A74049D6F500F1F1E948EAA66A42B0F3AAD71C9FA928</vt:lpwstr>
  </property>
  <property fmtid="{D5CDD505-2E9C-101B-9397-08002B2CF9AE}" pid="4" name="TaxKeyword">
    <vt:lpwstr>735;#Planning and Statistics Authority|c62945ff-1054-4639-a689-03d3d18d28db;#734;#PSA|81538984-2143-4d4b-a3ca-314b1950d5de;#733;#Qatar|7dd625fb-5e26-4a0d-87ed-82285b0d7c4a;#755;#Doha|27987deb-6a8a-40ba-8503-1069d602c9f7;#732;#Economic|6085dc75-eb92-49a2-825d-d93bad98022e;#714;#Statistics|4003f7a9-613b-43f1-8806-5ee45caf9602</vt:lpwstr>
  </property>
  <property fmtid="{D5CDD505-2E9C-101B-9397-08002B2CF9AE}" pid="5" name="CategoryDescription">
    <vt:lpwstr>The Annual Bulletin of Industry &amp; Energy Statistics 2020</vt:lpwstr>
  </property>
</Properties>
</file>